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25" documentId="8_{1EDD290D-5F7F-4A46-859C-D6426118E688}" xr6:coauthVersionLast="45" xr6:coauthVersionMax="45" xr10:uidLastSave="{45725878-B3A8-4781-B46C-86E53D644AE3}"/>
  <bookViews>
    <workbookView xWindow="25080" yWindow="-120" windowWidth="29040" windowHeight="15840" activeTab="3" xr2:uid="{4F973C2C-7625-46A6-9F76-16A7EC65EC75}"/>
  </bookViews>
  <sheets>
    <sheet name="NOTES" sheetId="1" r:id="rId1"/>
    <sheet name="SELEP" sheetId="4" r:id="rId2"/>
    <sheet name="FED AREAS" sheetId="6" r:id="rId3"/>
    <sheet name="TAKE-UP" sheetId="7" r:id="rId4"/>
    <sheet name="SECTOR" sheetId="5" r:id="rId5"/>
  </sheets>
  <definedNames>
    <definedName name="_xlnm._FilterDatabase" localSheetId="4" hidden="1">SECTOR!$B$60:$F$77</definedName>
    <definedName name="_xlnm._FilterDatabase" localSheetId="1" hidden="1">SELEP!$B$4:$E$36</definedName>
    <definedName name="_xlnm._FilterDatabase" localSheetId="3" hidden="1">'TAKE-UP'!$B$4:$F$38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6" l="1"/>
  <c r="L9" i="6"/>
  <c r="M8" i="6"/>
  <c r="L8" i="6"/>
  <c r="M7" i="6"/>
  <c r="L7" i="6"/>
  <c r="M6" i="6"/>
  <c r="L6" i="6"/>
  <c r="K9" i="6"/>
  <c r="K8" i="6"/>
  <c r="K7" i="6"/>
  <c r="J9" i="6"/>
  <c r="J8" i="6"/>
  <c r="E7" i="6"/>
  <c r="D7" i="6"/>
  <c r="C7" i="6"/>
  <c r="E46" i="6" l="1"/>
  <c r="D46" i="6"/>
  <c r="C46" i="6"/>
  <c r="E45" i="6"/>
  <c r="D45" i="6"/>
  <c r="C45" i="6"/>
  <c r="E44" i="6"/>
  <c r="D44" i="6"/>
  <c r="C44" i="6"/>
  <c r="E43" i="6"/>
  <c r="D43" i="6"/>
  <c r="C43" i="6"/>
  <c r="E42" i="6"/>
  <c r="D42" i="6"/>
  <c r="C42" i="6"/>
  <c r="E38" i="6"/>
  <c r="D38" i="6"/>
  <c r="C38" i="6"/>
  <c r="E37" i="6"/>
  <c r="D37" i="6"/>
  <c r="C37" i="6"/>
  <c r="E36" i="6"/>
  <c r="D36" i="6"/>
  <c r="C36" i="6"/>
  <c r="E35" i="6"/>
  <c r="D35" i="6"/>
  <c r="C35" i="6"/>
  <c r="E34" i="6"/>
  <c r="D34" i="6"/>
  <c r="C34" i="6"/>
  <c r="E33" i="6"/>
  <c r="D33" i="6"/>
  <c r="C33" i="6"/>
  <c r="E32" i="6"/>
  <c r="D32" i="6"/>
  <c r="C32" i="6"/>
  <c r="E31" i="6"/>
  <c r="D31" i="6"/>
  <c r="C31" i="6"/>
  <c r="E30" i="6"/>
  <c r="D30" i="6"/>
  <c r="C30" i="6"/>
  <c r="E29" i="6"/>
  <c r="D29" i="6"/>
  <c r="C29" i="6"/>
  <c r="E28" i="6"/>
  <c r="D28" i="6"/>
  <c r="C28" i="6"/>
  <c r="E27" i="6"/>
  <c r="D27" i="6"/>
  <c r="C27" i="6"/>
  <c r="E26" i="6"/>
  <c r="D26" i="6"/>
  <c r="C26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4" i="6"/>
  <c r="D14" i="6"/>
  <c r="C14" i="6"/>
  <c r="E13" i="6"/>
  <c r="D13" i="6"/>
  <c r="C13" i="6"/>
  <c r="E12" i="6"/>
  <c r="D12" i="6"/>
  <c r="C12" i="6"/>
  <c r="E11" i="6"/>
  <c r="D11" i="6"/>
  <c r="C11" i="6"/>
  <c r="E10" i="6"/>
  <c r="D10" i="6"/>
  <c r="C10" i="6"/>
  <c r="E9" i="6"/>
  <c r="D9" i="6"/>
  <c r="C9" i="6"/>
  <c r="E8" i="6"/>
  <c r="D8" i="6"/>
  <c r="C8" i="6"/>
  <c r="E6" i="6"/>
  <c r="D6" i="6"/>
  <c r="C6" i="6"/>
  <c r="J6" i="6"/>
  <c r="D47" i="6" l="1"/>
  <c r="C47" i="6"/>
  <c r="D39" i="6"/>
  <c r="C39" i="6"/>
  <c r="C23" i="6"/>
  <c r="E23" i="6"/>
  <c r="E47" i="6"/>
  <c r="E39" i="6"/>
  <c r="D23" i="6"/>
  <c r="E15" i="6"/>
  <c r="C15" i="6"/>
  <c r="K6" i="6" s="1"/>
  <c r="D15" i="6"/>
  <c r="C79" i="5" l="1"/>
  <c r="C52" i="5"/>
  <c r="C25" i="5"/>
  <c r="F79" i="5"/>
  <c r="E79" i="5"/>
  <c r="F25" i="5" l="1"/>
  <c r="E38" i="4" l="1"/>
  <c r="D38" i="4" l="1"/>
  <c r="C38" i="4" l="1"/>
</calcChain>
</file>

<file path=xl/sharedStrings.xml><?xml version="1.0" encoding="utf-8"?>
<sst xmlns="http://schemas.openxmlformats.org/spreadsheetml/2006/main" count="220" uniqueCount="85">
  <si>
    <t>Basildon</t>
  </si>
  <si>
    <t>Braintree</t>
  </si>
  <si>
    <t>Brentwood</t>
  </si>
  <si>
    <t>Castle Point</t>
  </si>
  <si>
    <t>Chelmsford</t>
  </si>
  <si>
    <t>Colchester</t>
  </si>
  <si>
    <t>Epping Forest</t>
  </si>
  <si>
    <t>Harlow</t>
  </si>
  <si>
    <t>Maldon</t>
  </si>
  <si>
    <t>Rochford</t>
  </si>
  <si>
    <t>Tendring</t>
  </si>
  <si>
    <t>Uttlesford</t>
  </si>
  <si>
    <t>Eastbourne</t>
  </si>
  <si>
    <t>Hastings</t>
  </si>
  <si>
    <t>Lewes</t>
  </si>
  <si>
    <t>Rother</t>
  </si>
  <si>
    <t>Wealden</t>
  </si>
  <si>
    <t>Ashford</t>
  </si>
  <si>
    <t>Canterbury</t>
  </si>
  <si>
    <t>Dartford</t>
  </si>
  <si>
    <t>Dover</t>
  </si>
  <si>
    <t>Gravesham</t>
  </si>
  <si>
    <t>Maidstone</t>
  </si>
  <si>
    <t>Sevenoaks</t>
  </si>
  <si>
    <t>Folkestone and Hythe</t>
  </si>
  <si>
    <t>Swale</t>
  </si>
  <si>
    <t>Thanet</t>
  </si>
  <si>
    <t>Tonbridge and Malling</t>
  </si>
  <si>
    <t>Tunbridge Wells</t>
  </si>
  <si>
    <t>SELEP</t>
  </si>
  <si>
    <t>Medway</t>
  </si>
  <si>
    <t>Southend-on-Sea</t>
  </si>
  <si>
    <t>Thurrock</t>
  </si>
  <si>
    <t>SELEP TOTAL:</t>
  </si>
  <si>
    <t>ESSEX</t>
  </si>
  <si>
    <t>ESSEX TOTAL:</t>
  </si>
  <si>
    <t>KENT &amp; MEDWAY</t>
  </si>
  <si>
    <t>EAST SUSSEX</t>
  </si>
  <si>
    <t>OSE TOTAL:</t>
  </si>
  <si>
    <t>K&amp;M TOTAL:</t>
  </si>
  <si>
    <t>EAST SUSSEX TOTAL:</t>
  </si>
  <si>
    <t>SOUTH ESSEX</t>
  </si>
  <si>
    <t>Manufacturing</t>
  </si>
  <si>
    <t>Construction</t>
  </si>
  <si>
    <t>Education</t>
  </si>
  <si>
    <t>Unknown and other</t>
  </si>
  <si>
    <t>SECTOR</t>
  </si>
  <si>
    <t>Agriculture, forestry and fishing</t>
  </si>
  <si>
    <t>Arts, entertainment and recreation</t>
  </si>
  <si>
    <t>Information and communication</t>
  </si>
  <si>
    <t>Other service activities</t>
  </si>
  <si>
    <t>Real estate activities</t>
  </si>
  <si>
    <t>Transportation and storage</t>
  </si>
  <si>
    <t>TOTAL:</t>
  </si>
  <si>
    <t>SELEP AVERAGE</t>
  </si>
  <si>
    <t>UNITED KINGDOM</t>
  </si>
  <si>
    <t>Grant 1</t>
  </si>
  <si>
    <t>Grant 2</t>
  </si>
  <si>
    <t>Grant 3</t>
  </si>
  <si>
    <t>Eligible pop.</t>
  </si>
  <si>
    <t>Number of Claims Made</t>
  </si>
  <si>
    <t>Take up Rates</t>
  </si>
  <si>
    <t>Value of Claims (£ mill.)</t>
  </si>
  <si>
    <t>HMRC coronavirus (COVID-19) statistics - GOV.UK (www.gov.uk)</t>
  </si>
  <si>
    <t>SOURCE:</t>
  </si>
  <si>
    <t>Tranche 3 opened on the 30 November 2020 and closes on the 29 January 2021.</t>
  </si>
  <si>
    <t>On 26 March 2020, the Government announced a support package for those who are self-employed or a member of a partnership and have lost income due to the COVID-19 crisis.  The Self-Employed Income Support Scheme is open to those who have annual profits of less than £50,000 and receive at least half their income from self-employment.</t>
  </si>
  <si>
    <t>Tranche 1 opened on the 13 May 2020 and was open for claims up to the 13 July 2020.</t>
  </si>
  <si>
    <t xml:space="preserve">Tranche 2 opened on the 17 August 2020 and was open for claims up to the 19 October 2020. </t>
  </si>
  <si>
    <t>Support under the scheme is provided as a grant payment. There have been three Tranches or Waves for the grant. Tranche 1 and Tranche 3 grants cover a period of three months, to cover up to 80% of profits, capped at £7,500 in total. Tranche 2 was for up to 70% of profits, capped at £6,750 in total.</t>
  </si>
  <si>
    <t>SELF-EMPLOYED INCOME SUPPORT SCHEME (SEISS)</t>
  </si>
  <si>
    <t xml:space="preserve">  Claims made to date</t>
  </si>
  <si>
    <t>Public administration and defence</t>
  </si>
  <si>
    <t>Wholesale and retail; repair of motor vehicles</t>
  </si>
  <si>
    <t>Human health and social work</t>
  </si>
  <si>
    <t>Professional, scientific and technical</t>
  </si>
  <si>
    <t>Financial and insurance</t>
  </si>
  <si>
    <t>Accommodation and food</t>
  </si>
  <si>
    <t>Administrative and support services</t>
  </si>
  <si>
    <t>Real estate</t>
  </si>
  <si>
    <t>Administrative and support service</t>
  </si>
  <si>
    <t>Accommodation and food service</t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</si>
  <si>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25/02/21</t>
    </r>
  </si>
  <si>
    <t xml:space="preserve">   Take-up rates</t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</si>
  <si>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The number and value of claims made to the Self-Employment Income Support Scheme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</si>
</sst>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17" fontId="1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17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center"/>
    </xf>
    <xf numFmtId="9" fontId="0" fillId="0" borderId="1" xfId="0" applyNumberForma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right" vertical="center" indent="1"/>
    </xf>
    <xf numFmtId="3" fontId="0" fillId="0" borderId="2" xfId="0" applyNumberFormat="1" applyBorder="1" applyAlignment="1">
      <alignment horizontal="right" vertical="center" indent="1"/>
    </xf>
    <xf numFmtId="0" fontId="0" fillId="0" borderId="0" xfId="0" applyAlignment="1"/>
    <xf numFmtId="3" fontId="0" fillId="0" borderId="2" xfId="0" applyNumberForma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0" xfId="0" applyFont="1" applyFill="1" applyAlignment="1">
      <alignment horizontal="center" vertical="center"/>
    </xf>
    <xf numFmtId="9" fontId="0" fillId="0" borderId="1" xfId="0" applyNumberFormat="1" applyBorder="1" applyAlignment="1">
      <alignment horizontal="right" vertical="center" indent="1"/>
    </xf>
    <xf numFmtId="3" fontId="8" fillId="0" borderId="4" xfId="0" applyNumberFormat="1" applyFont="1" applyBorder="1" applyAlignment="1">
      <alignment horizontal="right" indent="1"/>
    </xf>
    <xf numFmtId="3" fontId="8" fillId="0" borderId="5" xfId="0" applyNumberFormat="1" applyFont="1" applyBorder="1" applyAlignment="1">
      <alignment horizontal="right" inden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 wrapText="1"/>
    </xf>
    <xf numFmtId="0" fontId="0" fillId="0" borderId="0" xfId="0" applyFont="1" applyFill="1" applyAlignment="1"/>
    <xf numFmtId="0" fontId="0" fillId="0" borderId="2" xfId="0" applyFont="1" applyFill="1" applyBorder="1" applyAlignment="1">
      <alignment horizontal="left"/>
    </xf>
    <xf numFmtId="17" fontId="1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9" fontId="8" fillId="0" borderId="4" xfId="0" applyNumberFormat="1" applyFont="1" applyBorder="1" applyAlignment="1">
      <alignment horizontal="right" indent="1"/>
    </xf>
    <xf numFmtId="9" fontId="8" fillId="0" borderId="5" xfId="0" applyNumberFormat="1" applyFont="1" applyBorder="1" applyAlignment="1">
      <alignment horizontal="right" indent="1"/>
    </xf>
    <xf numFmtId="3" fontId="0" fillId="0" borderId="1" xfId="0" applyNumberFormat="1" applyBorder="1" applyAlignment="1">
      <alignment horizontal="right" vertical="center" indent="2"/>
    </xf>
    <xf numFmtId="0" fontId="2" fillId="0" borderId="0" xfId="1"/>
    <xf numFmtId="0" fontId="0" fillId="0" borderId="0" xfId="0" applyAlignment="1">
      <alignment vertical="top" wrapText="1"/>
    </xf>
    <xf numFmtId="9" fontId="0" fillId="0" borderId="0" xfId="0" applyNumberForma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3" fontId="0" fillId="0" borderId="0" xfId="0" applyNumberFormat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Self-Employed Income Support Scheme</a:t>
            </a:r>
            <a:r>
              <a:rPr lang="en-US">
                <a:solidFill>
                  <a:schemeClr val="tx1"/>
                </a:solidFill>
              </a:rPr>
              <a:t> - </a:t>
            </a:r>
          </a:p>
          <a:p>
            <a:pPr>
              <a:defRPr/>
            </a:pPr>
            <a:r>
              <a:rPr lang="en-US" sz="1100" i="1">
                <a:solidFill>
                  <a:schemeClr val="tx1"/>
                </a:solidFill>
              </a:rPr>
              <a:t>Grant 3 Claims up to 31st January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046519204389572"/>
          <c:y val="0.12170570987654319"/>
          <c:w val="0.73499091220850499"/>
          <c:h val="0.8233422839506172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SELEP!$B$5:$B$36</c:f>
              <c:strCache>
                <c:ptCount val="32"/>
                <c:pt idx="0">
                  <c:v>Ashford</c:v>
                </c:pt>
                <c:pt idx="1">
                  <c:v>Basildon</c:v>
                </c:pt>
                <c:pt idx="2">
                  <c:v>Braintree</c:v>
                </c:pt>
                <c:pt idx="3">
                  <c:v>Brentwood</c:v>
                </c:pt>
                <c:pt idx="4">
                  <c:v>Canterbury</c:v>
                </c:pt>
                <c:pt idx="5">
                  <c:v>Castle Point</c:v>
                </c:pt>
                <c:pt idx="6">
                  <c:v>Chelmsford</c:v>
                </c:pt>
                <c:pt idx="7">
                  <c:v>Colchester</c:v>
                </c:pt>
                <c:pt idx="8">
                  <c:v>Dartford</c:v>
                </c:pt>
                <c:pt idx="9">
                  <c:v>Dover</c:v>
                </c:pt>
                <c:pt idx="10">
                  <c:v>Eastbourne</c:v>
                </c:pt>
                <c:pt idx="11">
                  <c:v>Epping Forest</c:v>
                </c:pt>
                <c:pt idx="12">
                  <c:v>Folkestone and Hythe</c:v>
                </c:pt>
                <c:pt idx="13">
                  <c:v>Gravesham</c:v>
                </c:pt>
                <c:pt idx="14">
                  <c:v>Harlow</c:v>
                </c:pt>
                <c:pt idx="15">
                  <c:v>Hastings</c:v>
                </c:pt>
                <c:pt idx="16">
                  <c:v>Lewes</c:v>
                </c:pt>
                <c:pt idx="17">
                  <c:v>Maidstone</c:v>
                </c:pt>
                <c:pt idx="18">
                  <c:v>Maldon</c:v>
                </c:pt>
                <c:pt idx="19">
                  <c:v>Medway</c:v>
                </c:pt>
                <c:pt idx="20">
                  <c:v>Rochford</c:v>
                </c:pt>
                <c:pt idx="21">
                  <c:v>Rother</c:v>
                </c:pt>
                <c:pt idx="22">
                  <c:v>Sevenoaks</c:v>
                </c:pt>
                <c:pt idx="23">
                  <c:v>Southend-on-Sea</c:v>
                </c:pt>
                <c:pt idx="24">
                  <c:v>Swale</c:v>
                </c:pt>
                <c:pt idx="25">
                  <c:v>Tendring</c:v>
                </c:pt>
                <c:pt idx="26">
                  <c:v>Thanet</c:v>
                </c:pt>
                <c:pt idx="27">
                  <c:v>Thurrock</c:v>
                </c:pt>
                <c:pt idx="28">
                  <c:v>Tonbridge and Malling</c:v>
                </c:pt>
                <c:pt idx="29">
                  <c:v>Tunbridge Wells</c:v>
                </c:pt>
                <c:pt idx="30">
                  <c:v>Uttlesford</c:v>
                </c:pt>
                <c:pt idx="31">
                  <c:v>Wealden</c:v>
                </c:pt>
              </c:strCache>
            </c:strRef>
          </c:cat>
          <c:val>
            <c:numRef>
              <c:f>SELEP!$E$5:$E$36</c:f>
              <c:numCache>
                <c:formatCode>#,##0</c:formatCode>
                <c:ptCount val="32"/>
                <c:pt idx="0">
                  <c:v>4700</c:v>
                </c:pt>
                <c:pt idx="1">
                  <c:v>7700</c:v>
                </c:pt>
                <c:pt idx="2">
                  <c:v>5800</c:v>
                </c:pt>
                <c:pt idx="3">
                  <c:v>2800</c:v>
                </c:pt>
                <c:pt idx="4">
                  <c:v>5300</c:v>
                </c:pt>
                <c:pt idx="5">
                  <c:v>4100</c:v>
                </c:pt>
                <c:pt idx="6">
                  <c:v>5900</c:v>
                </c:pt>
                <c:pt idx="7">
                  <c:v>6400</c:v>
                </c:pt>
                <c:pt idx="8">
                  <c:v>4300</c:v>
                </c:pt>
                <c:pt idx="9">
                  <c:v>3900</c:v>
                </c:pt>
                <c:pt idx="10">
                  <c:v>3800</c:v>
                </c:pt>
                <c:pt idx="11">
                  <c:v>6600</c:v>
                </c:pt>
                <c:pt idx="12">
                  <c:v>4400</c:v>
                </c:pt>
                <c:pt idx="13">
                  <c:v>6600</c:v>
                </c:pt>
                <c:pt idx="14">
                  <c:v>3800</c:v>
                </c:pt>
                <c:pt idx="15">
                  <c:v>4400</c:v>
                </c:pt>
                <c:pt idx="16">
                  <c:v>4400</c:v>
                </c:pt>
                <c:pt idx="17">
                  <c:v>4100</c:v>
                </c:pt>
                <c:pt idx="18">
                  <c:v>2700</c:v>
                </c:pt>
                <c:pt idx="19">
                  <c:v>11200</c:v>
                </c:pt>
                <c:pt idx="20">
                  <c:v>3300</c:v>
                </c:pt>
                <c:pt idx="21">
                  <c:v>3900</c:v>
                </c:pt>
                <c:pt idx="22">
                  <c:v>4000</c:v>
                </c:pt>
                <c:pt idx="23">
                  <c:v>6700</c:v>
                </c:pt>
                <c:pt idx="24">
                  <c:v>5400</c:v>
                </c:pt>
                <c:pt idx="25">
                  <c:v>5300</c:v>
                </c:pt>
                <c:pt idx="26">
                  <c:v>5900</c:v>
                </c:pt>
                <c:pt idx="27">
                  <c:v>8500</c:v>
                </c:pt>
                <c:pt idx="28">
                  <c:v>4400</c:v>
                </c:pt>
                <c:pt idx="29">
                  <c:v>4200</c:v>
                </c:pt>
                <c:pt idx="30">
                  <c:v>3400</c:v>
                </c:pt>
                <c:pt idx="31">
                  <c:v>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DF-4F31-A2E2-BD6E1350C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808397496"/>
        <c:axId val="808399464"/>
      </c:barChart>
      <c:catAx>
        <c:axId val="808397496"/>
        <c:scaling>
          <c:orientation val="maxMin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9464"/>
        <c:crosses val="autoZero"/>
        <c:auto val="1"/>
        <c:lblAlgn val="ctr"/>
        <c:lblOffset val="100"/>
        <c:noMultiLvlLbl val="0"/>
      </c:catAx>
      <c:valAx>
        <c:axId val="80839946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7496"/>
        <c:crosses val="autoZero"/>
        <c:crossBetween val="between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 - Self</a:t>
            </a:r>
            <a:r>
              <a:rPr lang="en-GB" b="1" baseline="0">
                <a:solidFill>
                  <a:schemeClr val="tx1"/>
                </a:solidFill>
              </a:rPr>
              <a:t>-Employed Income Support Scheme </a:t>
            </a:r>
            <a:endParaRPr lang="en-GB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200" i="1">
                <a:solidFill>
                  <a:schemeClr val="tx1"/>
                </a:solidFill>
              </a:rPr>
              <a:t>Claims up to 31st January</a:t>
            </a:r>
            <a:r>
              <a:rPr lang="en-GB" sz="1200" i="1" baseline="0">
                <a:solidFill>
                  <a:schemeClr val="tx1"/>
                </a:solidFill>
              </a:rPr>
              <a:t> 2021</a:t>
            </a:r>
            <a:endParaRPr lang="en-GB" sz="12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64060356652951"/>
          <c:y val="0.17713867046909268"/>
          <c:w val="0.84180384087791493"/>
          <c:h val="0.628351851851851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SELEP!$B$4</c:f>
              <c:strCache>
                <c:ptCount val="1"/>
                <c:pt idx="0">
                  <c:v>SELEP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SELEP!$C$4:$E$4</c:f>
              <c:strCache>
                <c:ptCount val="3"/>
                <c:pt idx="0">
                  <c:v>Grant 1</c:v>
                </c:pt>
                <c:pt idx="1">
                  <c:v>Grant 2</c:v>
                </c:pt>
                <c:pt idx="2">
                  <c:v>Grant 3</c:v>
                </c:pt>
              </c:strCache>
            </c:strRef>
          </c:cat>
          <c:val>
            <c:numRef>
              <c:f>SELEP!$C$38:$E$38</c:f>
              <c:numCache>
                <c:formatCode>#,##0</c:formatCode>
                <c:ptCount val="3"/>
                <c:pt idx="0">
                  <c:v>193900</c:v>
                </c:pt>
                <c:pt idx="1">
                  <c:v>174400</c:v>
                </c:pt>
                <c:pt idx="2">
                  <c:v>164800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A-488D-A1AB-061559611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808377160"/>
        <c:axId val="808377488"/>
      </c:barChart>
      <c:dateAx>
        <c:axId val="80837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0"/>
        <c:lblOffset val="100"/>
        <c:baseTimeUnit val="months"/>
      </c:dateAx>
      <c:valAx>
        <c:axId val="80837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Self-Employed Income Support Scheme </a:t>
            </a:r>
          </a:p>
          <a:p>
            <a:pPr>
              <a:defRPr/>
            </a:pPr>
            <a:r>
              <a:rPr lang="en-GB" sz="1200" i="1">
                <a:solidFill>
                  <a:schemeClr val="tx1"/>
                </a:solidFill>
              </a:rPr>
              <a:t>Claims up to 31st January</a:t>
            </a:r>
            <a:r>
              <a:rPr lang="en-GB" sz="1200" i="1" baseline="0">
                <a:solidFill>
                  <a:schemeClr val="tx1"/>
                </a:solidFill>
              </a:rPr>
              <a:t> 2021</a:t>
            </a:r>
            <a:endParaRPr lang="en-GB" sz="12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978326474622771"/>
          <c:y val="0.16939067460317458"/>
          <c:w val="0.80954303840877917"/>
          <c:h val="0.7736067460317460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'FED AREAS'!$M$5</c:f>
              <c:strCache>
                <c:ptCount val="1"/>
                <c:pt idx="0">
                  <c:v>Grant 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'FED AREAS'!$J$6:$J$9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'FED AREAS'!$M$6:$M$9</c:f>
              <c:numCache>
                <c:formatCode>#,##0</c:formatCode>
                <c:ptCount val="4"/>
                <c:pt idx="0">
                  <c:v>42700</c:v>
                </c:pt>
                <c:pt idx="1">
                  <c:v>30300</c:v>
                </c:pt>
                <c:pt idx="2">
                  <c:v>68400</c:v>
                </c:pt>
                <c:pt idx="3">
                  <c:v>23400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CA-4D76-924C-1CB4D9B8403A}"/>
            </c:ext>
          </c:extLst>
        </c:ser>
        <c:ser>
          <c:idx val="1"/>
          <c:order val="1"/>
          <c:tx>
            <c:strRef>
              <c:f>'FED AREAS'!$L$5</c:f>
              <c:strCache>
                <c:ptCount val="1"/>
                <c:pt idx="0">
                  <c:v>Grant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'FED AREAS'!$J$6:$J$9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'FED AREAS'!$L$6:$L$9</c:f>
              <c:numCache>
                <c:formatCode>#,##0</c:formatCode>
                <c:ptCount val="4"/>
                <c:pt idx="0">
                  <c:v>45300</c:v>
                </c:pt>
                <c:pt idx="1">
                  <c:v>31800</c:v>
                </c:pt>
                <c:pt idx="2">
                  <c:v>72500</c:v>
                </c:pt>
                <c:pt idx="3">
                  <c:v>24800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CA-4D76-924C-1CB4D9B8403A}"/>
            </c:ext>
          </c:extLst>
        </c:ser>
        <c:ser>
          <c:idx val="2"/>
          <c:order val="2"/>
          <c:tx>
            <c:strRef>
              <c:f>'FED AREAS'!$K$5</c:f>
              <c:strCache>
                <c:ptCount val="1"/>
                <c:pt idx="0">
                  <c:v>Grant 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'FED AREAS'!$J$6:$J$9</c:f>
              <c:strCache>
                <c:ptCount val="4"/>
                <c:pt idx="0">
                  <c:v>ESSEX</c:v>
                </c:pt>
                <c:pt idx="1">
                  <c:v>SOUTH ESSEX</c:v>
                </c:pt>
                <c:pt idx="2">
                  <c:v>KENT &amp; MEDWAY</c:v>
                </c:pt>
                <c:pt idx="3">
                  <c:v>EAST SUSSEX</c:v>
                </c:pt>
              </c:strCache>
            </c:strRef>
          </c:cat>
          <c:val>
            <c:numRef>
              <c:f>'FED AREAS'!$K$6:$K$9</c:f>
              <c:numCache>
                <c:formatCode>#,##0</c:formatCode>
                <c:ptCount val="4"/>
                <c:pt idx="0">
                  <c:v>50500</c:v>
                </c:pt>
                <c:pt idx="1">
                  <c:v>34500</c:v>
                </c:pt>
                <c:pt idx="2">
                  <c:v>80900</c:v>
                </c:pt>
                <c:pt idx="3">
                  <c:v>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A-4D76-924C-1CB4D9B84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5"/>
        <c:axId val="808377160"/>
        <c:axId val="808377488"/>
      </c:barChart>
      <c:catAx>
        <c:axId val="808377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488"/>
        <c:crosses val="autoZero"/>
        <c:auto val="1"/>
        <c:lblAlgn val="ctr"/>
        <c:lblOffset val="100"/>
        <c:noMultiLvlLbl val="0"/>
      </c:catAx>
      <c:valAx>
        <c:axId val="808377488"/>
        <c:scaling>
          <c:orientation val="minMax"/>
          <c:max val="100000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77160"/>
        <c:crosses val="max"/>
        <c:crossBetween val="between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8938443072702313"/>
          <c:y val="0.54041230158730158"/>
          <c:w val="0.15626217421124827"/>
          <c:h val="0.20115"/>
        </c:manualLayout>
      </c:layout>
      <c:overlay val="0"/>
      <c:spPr>
        <a:solidFill>
          <a:schemeClr val="bg1"/>
        </a:solidFill>
        <a:ln>
          <a:solidFill>
            <a:schemeClr val="bg2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Self-Employed Income Support Scheme </a:t>
            </a:r>
          </a:p>
          <a:p>
            <a:pPr>
              <a:defRPr/>
            </a:pPr>
            <a:r>
              <a:rPr lang="en-US" sz="1100" i="1">
                <a:solidFill>
                  <a:schemeClr val="tx1"/>
                </a:solidFill>
              </a:rPr>
              <a:t>Take-Up</a:t>
            </a:r>
            <a:r>
              <a:rPr lang="en-US" sz="1100" i="1" baseline="0">
                <a:solidFill>
                  <a:schemeClr val="tx1"/>
                </a:solidFill>
              </a:rPr>
              <a:t> Rates - Grant 3</a:t>
            </a:r>
            <a:endParaRPr lang="en-US" sz="1100" i="1">
              <a:solidFill>
                <a:schemeClr val="tx1"/>
              </a:solidFill>
            </a:endParaRPr>
          </a:p>
          <a:p>
            <a:pPr>
              <a:defRPr/>
            </a:pPr>
            <a:endParaRPr lang="en-US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143398491083673"/>
          <c:y val="0.12290825358539229"/>
          <c:w val="0.70801268861454036"/>
          <c:h val="0.8294399674894222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'TAKE-UP'!$F$4</c:f>
              <c:strCache>
                <c:ptCount val="1"/>
                <c:pt idx="0">
                  <c:v>Grant 3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Pt>
            <c:idx val="13"/>
            <c:invertIfNegative val="0"/>
            <c:bubble3D val="0"/>
            <c:spPr>
              <a:solidFill>
                <a:schemeClr val="accent2"/>
              </a:soli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FF-4DC7-920A-66B4BD18406E}"/>
              </c:ext>
            </c:extLst>
          </c:dPt>
          <c:dPt>
            <c:idx val="18"/>
            <c:invertIfNegative val="0"/>
            <c:bubble3D val="0"/>
            <c:spPr>
              <a:solidFill>
                <a:srgbClr val="FF3300"/>
              </a:soli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FF-4DC7-920A-66B4BD18406E}"/>
              </c:ext>
            </c:extLst>
          </c:dPt>
          <c:dLbls>
            <c:numFmt formatCode="0%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'TAKE-UP'!$B$5:$B$38</c:f>
              <c:strCache>
                <c:ptCount val="34"/>
                <c:pt idx="0">
                  <c:v>Thurrock</c:v>
                </c:pt>
                <c:pt idx="1">
                  <c:v>Castle Point</c:v>
                </c:pt>
                <c:pt idx="2">
                  <c:v>Harlow</c:v>
                </c:pt>
                <c:pt idx="3">
                  <c:v>Epping Forest</c:v>
                </c:pt>
                <c:pt idx="4">
                  <c:v>Basildon</c:v>
                </c:pt>
                <c:pt idx="5">
                  <c:v>Dartford</c:v>
                </c:pt>
                <c:pt idx="6">
                  <c:v>Medway</c:v>
                </c:pt>
                <c:pt idx="7">
                  <c:v>Southend-on-Sea</c:v>
                </c:pt>
                <c:pt idx="8">
                  <c:v>Folkestone and Hythe</c:v>
                </c:pt>
                <c:pt idx="9">
                  <c:v>Hastings</c:v>
                </c:pt>
                <c:pt idx="10">
                  <c:v>Thanet</c:v>
                </c:pt>
                <c:pt idx="11">
                  <c:v>Rochford</c:v>
                </c:pt>
                <c:pt idx="12">
                  <c:v>Eastbourne</c:v>
                </c:pt>
                <c:pt idx="13">
                  <c:v>SELEP AVERAGE</c:v>
                </c:pt>
                <c:pt idx="14">
                  <c:v>Brentwood</c:v>
                </c:pt>
                <c:pt idx="15">
                  <c:v>Colchester</c:v>
                </c:pt>
                <c:pt idx="16">
                  <c:v>Swale</c:v>
                </c:pt>
                <c:pt idx="17">
                  <c:v>Tendring</c:v>
                </c:pt>
                <c:pt idx="18">
                  <c:v>UNITED KINGDOM</c:v>
                </c:pt>
                <c:pt idx="19">
                  <c:v>Braintree</c:v>
                </c:pt>
                <c:pt idx="20">
                  <c:v>Canterbury</c:v>
                </c:pt>
                <c:pt idx="21">
                  <c:v>Chelmsford</c:v>
                </c:pt>
                <c:pt idx="22">
                  <c:v>Dover</c:v>
                </c:pt>
                <c:pt idx="23">
                  <c:v>Gravesham</c:v>
                </c:pt>
                <c:pt idx="24">
                  <c:v>Lewes</c:v>
                </c:pt>
                <c:pt idx="25">
                  <c:v>Sevenoaks</c:v>
                </c:pt>
                <c:pt idx="26">
                  <c:v>Maldon</c:v>
                </c:pt>
                <c:pt idx="27">
                  <c:v>Ashford</c:v>
                </c:pt>
                <c:pt idx="28">
                  <c:v>Tonbridge and Malling</c:v>
                </c:pt>
                <c:pt idx="29">
                  <c:v>Maidstone</c:v>
                </c:pt>
                <c:pt idx="30">
                  <c:v>Rother</c:v>
                </c:pt>
                <c:pt idx="31">
                  <c:v>Tunbridge Wells</c:v>
                </c:pt>
                <c:pt idx="32">
                  <c:v>Uttlesford</c:v>
                </c:pt>
                <c:pt idx="33">
                  <c:v>Wealden</c:v>
                </c:pt>
              </c:strCache>
            </c:strRef>
          </c:cat>
          <c:val>
            <c:numRef>
              <c:f>'TAKE-UP'!$F$5:$F$38</c:f>
              <c:numCache>
                <c:formatCode>0%</c:formatCode>
                <c:ptCount val="34"/>
                <c:pt idx="0">
                  <c:v>0.72</c:v>
                </c:pt>
                <c:pt idx="1">
                  <c:v>0.71</c:v>
                </c:pt>
                <c:pt idx="2">
                  <c:v>0.71</c:v>
                </c:pt>
                <c:pt idx="3">
                  <c:v>0.7</c:v>
                </c:pt>
                <c:pt idx="4">
                  <c:v>0.69</c:v>
                </c:pt>
                <c:pt idx="5">
                  <c:v>0.69</c:v>
                </c:pt>
                <c:pt idx="6">
                  <c:v>0.69</c:v>
                </c:pt>
                <c:pt idx="7">
                  <c:v>0.69</c:v>
                </c:pt>
                <c:pt idx="8">
                  <c:v>0.68</c:v>
                </c:pt>
                <c:pt idx="9">
                  <c:v>0.68</c:v>
                </c:pt>
                <c:pt idx="10">
                  <c:v>0.68</c:v>
                </c:pt>
                <c:pt idx="11">
                  <c:v>0.67</c:v>
                </c:pt>
                <c:pt idx="12">
                  <c:v>0.66</c:v>
                </c:pt>
                <c:pt idx="13">
                  <c:v>0.65086887835703</c:v>
                </c:pt>
                <c:pt idx="14">
                  <c:v>0.65</c:v>
                </c:pt>
                <c:pt idx="15">
                  <c:v>0.65</c:v>
                </c:pt>
                <c:pt idx="16">
                  <c:v>0.65</c:v>
                </c:pt>
                <c:pt idx="17">
                  <c:v>0.65</c:v>
                </c:pt>
                <c:pt idx="18">
                  <c:v>0.65</c:v>
                </c:pt>
                <c:pt idx="19">
                  <c:v>0.64</c:v>
                </c:pt>
                <c:pt idx="20">
                  <c:v>0.64</c:v>
                </c:pt>
                <c:pt idx="21">
                  <c:v>0.64</c:v>
                </c:pt>
                <c:pt idx="22">
                  <c:v>0.64</c:v>
                </c:pt>
                <c:pt idx="23">
                  <c:v>0.64</c:v>
                </c:pt>
                <c:pt idx="24">
                  <c:v>0.64</c:v>
                </c:pt>
                <c:pt idx="25">
                  <c:v>0.64</c:v>
                </c:pt>
                <c:pt idx="26">
                  <c:v>0.63</c:v>
                </c:pt>
                <c:pt idx="27">
                  <c:v>0.62</c:v>
                </c:pt>
                <c:pt idx="28">
                  <c:v>0.62</c:v>
                </c:pt>
                <c:pt idx="29">
                  <c:v>0.61</c:v>
                </c:pt>
                <c:pt idx="30">
                  <c:v>0.61</c:v>
                </c:pt>
                <c:pt idx="31">
                  <c:v>0.61</c:v>
                </c:pt>
                <c:pt idx="32">
                  <c:v>0.61</c:v>
                </c:pt>
                <c:pt idx="33">
                  <c:v>0.59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D2-4035-8784-E5923D334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808397496"/>
        <c:axId val="808399464"/>
      </c:barChart>
      <c:catAx>
        <c:axId val="80839749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9464"/>
        <c:crosses val="autoZero"/>
        <c:auto val="1"/>
        <c:lblAlgn val="ctr"/>
        <c:lblOffset val="100"/>
        <c:noMultiLvlLbl val="0"/>
      </c:catAx>
      <c:valAx>
        <c:axId val="808399464"/>
        <c:scaling>
          <c:orientation val="minMax"/>
          <c:min val="0.5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397496"/>
        <c:crosses val="autoZero"/>
        <c:crossBetween val="between"/>
      </c:valAx>
      <c:spPr>
        <a:noFill/>
        <a:ln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Self-Employed Income Support Scheme (UK)</a:t>
            </a:r>
          </a:p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i="1">
                <a:solidFill>
                  <a:schemeClr val="tx1"/>
                </a:solidFill>
              </a:rPr>
              <a:t>Grant 3 Claims Made up</a:t>
            </a:r>
            <a:r>
              <a:rPr lang="en-US" sz="1200" i="1" baseline="0">
                <a:solidFill>
                  <a:schemeClr val="tx1"/>
                </a:solidFill>
              </a:rPr>
              <a:t> to </a:t>
            </a:r>
            <a:r>
              <a:rPr lang="en-US" sz="1200" i="1">
                <a:solidFill>
                  <a:schemeClr val="tx1"/>
                </a:solidFill>
              </a:rPr>
              <a:t>31st January 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9154839545851544"/>
          <c:y val="0.15988650793650794"/>
          <c:w val="0.56508195265565653"/>
          <c:h val="0.791776190476190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SECTOR!$B$6</c:f>
              <c:strCache>
                <c:ptCount val="1"/>
                <c:pt idx="0">
                  <c:v>SECTOR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9525" cap="flat" cmpd="sng" algn="ctr">
              <a:solidFill>
                <a:schemeClr val="accent1"/>
              </a:solidFill>
              <a:round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SECTOR!$B$7:$B$23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 activities</c:v>
                </c:pt>
                <c:pt idx="4">
                  <c:v>Administrative and support service</c:v>
                </c:pt>
                <c:pt idx="5">
                  <c:v>Wholesale and retail; repair of motor vehicles</c:v>
                </c:pt>
                <c:pt idx="6">
                  <c:v>Professional, scientific and technical</c:v>
                </c:pt>
                <c:pt idx="7">
                  <c:v>Education</c:v>
                </c:pt>
                <c:pt idx="8">
                  <c:v>Human health and social work</c:v>
                </c:pt>
                <c:pt idx="9">
                  <c:v>Arts, entertainment and recreation</c:v>
                </c:pt>
                <c:pt idx="10">
                  <c:v>Accommodation and food</c:v>
                </c:pt>
                <c:pt idx="11">
                  <c:v>Manufacturing</c:v>
                </c:pt>
                <c:pt idx="12">
                  <c:v>Agriculture, forestry and fishing</c:v>
                </c:pt>
                <c:pt idx="13">
                  <c:v>Information and communication</c:v>
                </c:pt>
                <c:pt idx="14">
                  <c:v>Financial and insurance</c:v>
                </c:pt>
                <c:pt idx="15">
                  <c:v>Real estate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SECTOR!$F$7:$F$23</c:f>
              <c:numCache>
                <c:formatCode>#,##0</c:formatCode>
                <c:ptCount val="17"/>
                <c:pt idx="0">
                  <c:v>747000</c:v>
                </c:pt>
                <c:pt idx="1">
                  <c:v>286000</c:v>
                </c:pt>
                <c:pt idx="2">
                  <c:v>209000</c:v>
                </c:pt>
                <c:pt idx="3">
                  <c:v>176000</c:v>
                </c:pt>
                <c:pt idx="4">
                  <c:v>161000</c:v>
                </c:pt>
                <c:pt idx="5">
                  <c:v>113000</c:v>
                </c:pt>
                <c:pt idx="6">
                  <c:v>94000</c:v>
                </c:pt>
                <c:pt idx="7">
                  <c:v>82000</c:v>
                </c:pt>
                <c:pt idx="8">
                  <c:v>79000</c:v>
                </c:pt>
                <c:pt idx="9">
                  <c:v>68000</c:v>
                </c:pt>
                <c:pt idx="10">
                  <c:v>52000</c:v>
                </c:pt>
                <c:pt idx="11">
                  <c:v>49000</c:v>
                </c:pt>
                <c:pt idx="12">
                  <c:v>35000</c:v>
                </c:pt>
                <c:pt idx="13">
                  <c:v>19000</c:v>
                </c:pt>
                <c:pt idx="14">
                  <c:v>10000</c:v>
                </c:pt>
                <c:pt idx="15">
                  <c:v>8000</c:v>
                </c:pt>
                <c:pt idx="16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DB-4AEC-A693-84D657CF0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504520272"/>
        <c:axId val="504516008"/>
      </c:barChart>
      <c:catAx>
        <c:axId val="504520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16008"/>
        <c:crosses val="autoZero"/>
        <c:auto val="1"/>
        <c:lblAlgn val="ctr"/>
        <c:lblOffset val="100"/>
        <c:noMultiLvlLbl val="0"/>
      </c:catAx>
      <c:valAx>
        <c:axId val="5045160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20272"/>
        <c:crosses val="autoZero"/>
        <c:crossBetween val="between"/>
        <c:majorUnit val="200000"/>
      </c:valAx>
      <c:spPr>
        <a:ln>
          <a:solidFill>
            <a:schemeClr val="bg2">
              <a:lumMod val="75000"/>
            </a:schemeClr>
          </a:solidFill>
        </a:ln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solidFill>
                  <a:schemeClr val="tx1"/>
                </a:solidFill>
                <a:effectLst/>
              </a:rPr>
              <a:t>Self-Employed Income Support Scheme (UK)</a:t>
            </a:r>
            <a:endParaRPr lang="en-GB" sz="1400" b="1">
              <a:solidFill>
                <a:schemeClr val="tx1"/>
              </a:solidFill>
              <a:effectLst/>
            </a:endParaRPr>
          </a:p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1" baseline="0">
                <a:solidFill>
                  <a:schemeClr val="tx1"/>
                </a:solidFill>
                <a:effectLst/>
              </a:rPr>
              <a:t>Take up rate for Grant 3 up to 31st January 2021</a:t>
            </a:r>
            <a:endParaRPr lang="en-US" sz="12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9154839545851544"/>
          <c:y val="0.16266704980842911"/>
          <c:w val="0.56508195265565653"/>
          <c:h val="0.789907088122605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SECTOR!$B$33</c:f>
              <c:strCache>
                <c:ptCount val="1"/>
                <c:pt idx="0">
                  <c:v>SECTOR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SECTOR!$B$34:$B$50</c:f>
              <c:strCache>
                <c:ptCount val="17"/>
                <c:pt idx="0">
                  <c:v>Other service activities</c:v>
                </c:pt>
                <c:pt idx="1">
                  <c:v>Transportation and storage</c:v>
                </c:pt>
                <c:pt idx="2">
                  <c:v>Education</c:v>
                </c:pt>
                <c:pt idx="3">
                  <c:v>Construction</c:v>
                </c:pt>
                <c:pt idx="4">
                  <c:v>Arts, entertainment and recreation</c:v>
                </c:pt>
                <c:pt idx="5">
                  <c:v>Public administration and defence</c:v>
                </c:pt>
                <c:pt idx="6">
                  <c:v>Accommodation and food</c:v>
                </c:pt>
                <c:pt idx="7">
                  <c:v>Manufacturing</c:v>
                </c:pt>
                <c:pt idx="8">
                  <c:v>Unknown and other</c:v>
                </c:pt>
                <c:pt idx="9">
                  <c:v>Wholesale and retail; repair of motor vehicles</c:v>
                </c:pt>
                <c:pt idx="10">
                  <c:v>Administrative and support services</c:v>
                </c:pt>
                <c:pt idx="11">
                  <c:v>Financial and insurance</c:v>
                </c:pt>
                <c:pt idx="12">
                  <c:v>Professional, scientific and technical</c:v>
                </c:pt>
                <c:pt idx="13">
                  <c:v>Information and communication</c:v>
                </c:pt>
                <c:pt idx="14">
                  <c:v>Human health and social work</c:v>
                </c:pt>
                <c:pt idx="15">
                  <c:v>Real estate</c:v>
                </c:pt>
                <c:pt idx="16">
                  <c:v>Agriculture, forestry and fishing</c:v>
                </c:pt>
              </c:strCache>
            </c:strRef>
          </c:cat>
          <c:val>
            <c:numRef>
              <c:f>SECTOR!$F$34:$F$50</c:f>
              <c:numCache>
                <c:formatCode>0%</c:formatCode>
                <c:ptCount val="17"/>
                <c:pt idx="0">
                  <c:v>0.8</c:v>
                </c:pt>
                <c:pt idx="1">
                  <c:v>0.79</c:v>
                </c:pt>
                <c:pt idx="2">
                  <c:v>0.72</c:v>
                </c:pt>
                <c:pt idx="3">
                  <c:v>0.71</c:v>
                </c:pt>
                <c:pt idx="4">
                  <c:v>0.68</c:v>
                </c:pt>
                <c:pt idx="5">
                  <c:v>0.64</c:v>
                </c:pt>
                <c:pt idx="6">
                  <c:v>0.63</c:v>
                </c:pt>
                <c:pt idx="7">
                  <c:v>0.63</c:v>
                </c:pt>
                <c:pt idx="8">
                  <c:v>0.61</c:v>
                </c:pt>
                <c:pt idx="9">
                  <c:v>0.6</c:v>
                </c:pt>
                <c:pt idx="10">
                  <c:v>0.56999999999999995</c:v>
                </c:pt>
                <c:pt idx="11">
                  <c:v>0.54</c:v>
                </c:pt>
                <c:pt idx="12">
                  <c:v>0.52</c:v>
                </c:pt>
                <c:pt idx="13">
                  <c:v>0.51</c:v>
                </c:pt>
                <c:pt idx="14">
                  <c:v>0.5</c:v>
                </c:pt>
                <c:pt idx="15">
                  <c:v>0.5</c:v>
                </c:pt>
                <c:pt idx="16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3D-4994-BA01-E4AF5A471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504520272"/>
        <c:axId val="504516008"/>
      </c:barChart>
      <c:catAx>
        <c:axId val="504520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16008"/>
        <c:crosses val="autoZero"/>
        <c:auto val="1"/>
        <c:lblAlgn val="ctr"/>
        <c:lblOffset val="100"/>
        <c:noMultiLvlLbl val="0"/>
      </c:catAx>
      <c:valAx>
        <c:axId val="5045160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20272"/>
        <c:crosses val="autoZero"/>
        <c:crossBetween val="between"/>
      </c:valAx>
      <c:spPr>
        <a:ln>
          <a:solidFill>
            <a:schemeClr val="bg2">
              <a:lumMod val="75000"/>
            </a:schemeClr>
          </a:solidFill>
        </a:ln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Self-Employed Income Support Scheme (UK) </a:t>
            </a:r>
          </a:p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i="1">
                <a:solidFill>
                  <a:schemeClr val="tx1"/>
                </a:solidFill>
              </a:rPr>
              <a:t>Value of Grant 3 Claims £ mill. up</a:t>
            </a:r>
            <a:r>
              <a:rPr lang="en-US" sz="1200" i="1" baseline="0">
                <a:solidFill>
                  <a:schemeClr val="tx1"/>
                </a:solidFill>
              </a:rPr>
              <a:t> to </a:t>
            </a:r>
            <a:r>
              <a:rPr lang="en-US" sz="1200" i="1">
                <a:solidFill>
                  <a:schemeClr val="tx1"/>
                </a:solidFill>
              </a:rPr>
              <a:t>31st January 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39154839545851544"/>
          <c:y val="0.16996587301587301"/>
          <c:w val="0.56508195265565653"/>
          <c:h val="0.800247222222222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SECTOR!$B$60</c:f>
              <c:strCache>
                <c:ptCount val="1"/>
                <c:pt idx="0">
                  <c:v>SECTOR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1"/>
              </a:solidFill>
            </a:ln>
          </c:spPr>
          <c:invertIfNegative val="0"/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5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SECTOR!$B$61:$B$77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 activities</c:v>
                </c:pt>
                <c:pt idx="4">
                  <c:v>Administrative and support service</c:v>
                </c:pt>
                <c:pt idx="5">
                  <c:v>Professional, scientific and technical</c:v>
                </c:pt>
                <c:pt idx="6">
                  <c:v>Wholesale and retail; repair of motor vehicles</c:v>
                </c:pt>
                <c:pt idx="7">
                  <c:v>Human health and social work</c:v>
                </c:pt>
                <c:pt idx="8">
                  <c:v>Education</c:v>
                </c:pt>
                <c:pt idx="9">
                  <c:v>Arts, entertainment and recreation</c:v>
                </c:pt>
                <c:pt idx="10">
                  <c:v>Manufacturing</c:v>
                </c:pt>
                <c:pt idx="11">
                  <c:v>Accommodation and food service</c:v>
                </c:pt>
                <c:pt idx="12">
                  <c:v>Agriculture, forestry and fishing</c:v>
                </c:pt>
                <c:pt idx="13">
                  <c:v>Information and communication</c:v>
                </c:pt>
                <c:pt idx="14">
                  <c:v>Financial and insurance</c:v>
                </c:pt>
                <c:pt idx="15">
                  <c:v>Real estate activities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SECTOR!$F$61:$F$77</c:f>
              <c:numCache>
                <c:formatCode>#,##0</c:formatCode>
                <c:ptCount val="17"/>
                <c:pt idx="0">
                  <c:v>2580</c:v>
                </c:pt>
                <c:pt idx="1">
                  <c:v>710</c:v>
                </c:pt>
                <c:pt idx="2">
                  <c:v>450</c:v>
                </c:pt>
                <c:pt idx="3">
                  <c:v>391</c:v>
                </c:pt>
                <c:pt idx="4">
                  <c:v>322</c:v>
                </c:pt>
                <c:pt idx="5">
                  <c:v>313</c:v>
                </c:pt>
                <c:pt idx="6">
                  <c:v>313</c:v>
                </c:pt>
                <c:pt idx="7">
                  <c:v>221</c:v>
                </c:pt>
                <c:pt idx="8">
                  <c:v>199</c:v>
                </c:pt>
                <c:pt idx="9">
                  <c:v>181</c:v>
                </c:pt>
                <c:pt idx="10">
                  <c:v>145</c:v>
                </c:pt>
                <c:pt idx="11">
                  <c:v>140</c:v>
                </c:pt>
                <c:pt idx="12">
                  <c:v>108</c:v>
                </c:pt>
                <c:pt idx="13">
                  <c:v>61</c:v>
                </c:pt>
                <c:pt idx="14">
                  <c:v>41</c:v>
                </c:pt>
                <c:pt idx="15">
                  <c:v>24</c:v>
                </c:pt>
                <c:pt idx="1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06-45C6-8A8A-95195D6CB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504520272"/>
        <c:axId val="504516008"/>
      </c:barChart>
      <c:catAx>
        <c:axId val="5045202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16008"/>
        <c:crosses val="autoZero"/>
        <c:auto val="1"/>
        <c:lblAlgn val="ctr"/>
        <c:lblOffset val="100"/>
        <c:noMultiLvlLbl val="0"/>
      </c:catAx>
      <c:valAx>
        <c:axId val="5045160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2">
                  <a:lumMod val="7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520272"/>
        <c:crosses val="autoZero"/>
        <c:crossBetween val="between"/>
      </c:valAx>
      <c:spPr>
        <a:ln>
          <a:solidFill>
            <a:schemeClr val="bg2">
              <a:lumMod val="75000"/>
            </a:schemeClr>
          </a:solidFill>
        </a:ln>
      </c:spPr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23814</xdr:colOff>
      <xdr:row>21</xdr:row>
      <xdr:rowOff>7144</xdr:rowOff>
    </xdr:from>
    <xdr:to>
      <xdr:col>16</xdr:col>
      <xdr:colOff>390845</xdr:colOff>
      <xdr:row>54</xdr:row>
      <xdr:rowOff>129206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6F0BECF-FCF6-4957-A6B9-DD2B658DCF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</xdr:colOff>
      <xdr:row>3</xdr:row>
      <xdr:rowOff>23812</xdr:rowOff>
    </xdr:from>
    <xdr:to>
      <xdr:col>16</xdr:col>
      <xdr:colOff>367032</xdr:colOff>
      <xdr:row>18</xdr:row>
      <xdr:rowOff>142687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2CD529-2CF9-4265-8493-97E9D2DEE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464343</xdr:colOff>
      <xdr:row>17</xdr:row>
      <xdr:rowOff>47626</xdr:rowOff>
    </xdr:from>
    <xdr:to>
      <xdr:col>16</xdr:col>
      <xdr:colOff>309563</xdr:colOff>
      <xdr:row>18</xdr:row>
      <xdr:rowOff>119062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F88DF4C-DA0C-44CF-9382-A2C735C053A9}"/>
            </a:ext>
          </a:extLst>
        </xdr:cNvPr>
        <xdr:cNvSpPr txBox="1"/>
      </xdr:nvSpPr>
      <xdr:spPr>
        <a:xfrm>
          <a:off x="11215687" y="3988595"/>
          <a:ext cx="1059657" cy="261936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</a:t>
          </a:r>
          <a:r>
            <a:rPr lang="en-GB" sz="1100" baseline="0"/>
            <a:t> HMRC</a:t>
          </a:r>
          <a:endParaRPr lang="en-GB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0.80232</cdr:x>
      <cdr:y>0.95617</cdr:y>
    </cdr:from>
    <cdr:to>
      <cdr:x>1</cdr:x>
      <cdr:y>1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3DBA8620-F334-439F-9D7A-A662BA41E65D}"/>
            </a:ext>
          </a:extLst>
        </cdr:cNvPr>
        <cdr:cNvSpPr txBox="1"/>
      </cdr:nvSpPr>
      <cdr:spPr>
        <a:xfrm xmlns:a="http://schemas.openxmlformats.org/drawingml/2006/main">
          <a:off x="4679154" y="6196012"/>
          <a:ext cx="1152846" cy="28398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Source:</a:t>
          </a:r>
          <a:r>
            <a:rPr lang="en-GB" sz="1100" baseline="0"/>
            <a:t> HMRC</a:t>
          </a:r>
          <a:endParaRPr lang="en-GB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16666</xdr:colOff>
      <xdr:row>3</xdr:row>
      <xdr:rowOff>21427</xdr:rowOff>
    </xdr:from>
    <xdr:to>
      <xdr:col>16</xdr:col>
      <xdr:colOff>62229</xdr:colOff>
      <xdr:row>28</xdr:row>
      <xdr:rowOff>13177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3E4FD3-7F91-4B15-B3E4-FF823491CA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0.78722</cdr:x>
      <cdr:y>0.94778</cdr:y>
    </cdr:from>
    <cdr:to>
      <cdr:x>0.98933</cdr:x>
      <cdr:y>0.98941</cdr:y>
    </cdr:to>
    <cdr:sp macro="" textlink="">
      <cdr:nvSpPr>
        <cdr:cNvPr id="2" name="TextBox 5">
          <a:extLst xmlns:a="http://schemas.openxmlformats.org/drawingml/2006/main">
            <a:ext uri="{FF2B5EF4-FFF2-40B4-BE49-F238E27FC236}">
              <a16:creationId xmlns:a16="http://schemas.microsoft.com/office/drawing/2014/main" id="{31A885F2-1597-41C9-9146-84A9E0CFB501}"/>
            </a:ext>
          </a:extLst>
        </cdr:cNvPr>
        <cdr:cNvSpPr txBox="1"/>
      </cdr:nvSpPr>
      <cdr:spPr>
        <a:xfrm xmlns:a="http://schemas.openxmlformats.org/drawingml/2006/main">
          <a:off x="4591054" y="4776793"/>
          <a:ext cx="1178717" cy="20984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Source:</a:t>
          </a:r>
          <a:r>
            <a:rPr lang="en-GB" sz="1100" baseline="0"/>
            <a:t> HMRC</a:t>
          </a:r>
          <a:endParaRPr lang="en-GB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23812</xdr:colOff>
      <xdr:row>3</xdr:row>
      <xdr:rowOff>23814</xdr:rowOff>
    </xdr:from>
    <xdr:to>
      <xdr:col>17</xdr:col>
      <xdr:colOff>69374</xdr:colOff>
      <xdr:row>36</xdr:row>
      <xdr:rowOff>169689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661DE17-3B5E-4869-9F34-CD1E27FDD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0.79993</cdr:x>
      <cdr:y>0.9536</cdr:y>
    </cdr:from>
    <cdr:to>
      <cdr:x>0.98775</cdr:x>
      <cdr:y>0.99199</cdr:y>
    </cdr:to>
    <cdr:sp macro="" textlink="">
      <cdr:nvSpPr>
        <cdr:cNvPr id="3" name="TextBox 5">
          <a:extLst xmlns:a="http://schemas.openxmlformats.org/drawingml/2006/main">
            <a:ext uri="{FF2B5EF4-FFF2-40B4-BE49-F238E27FC236}">
              <a16:creationId xmlns:a16="http://schemas.microsoft.com/office/drawing/2014/main" id="{2F761688-348A-4EBA-BD80-412DD71330FD}"/>
            </a:ext>
          </a:extLst>
        </cdr:cNvPr>
        <cdr:cNvSpPr txBox="1"/>
      </cdr:nvSpPr>
      <cdr:spPr>
        <a:xfrm xmlns:a="http://schemas.openxmlformats.org/drawingml/2006/main">
          <a:off x="4665189" y="6179342"/>
          <a:ext cx="1095374" cy="24873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/>
            <a:t>Source:</a:t>
          </a:r>
          <a:r>
            <a:rPr lang="en-GB" sz="1100" baseline="0"/>
            <a:t> HMRC</a:t>
          </a:r>
          <a:endParaRPr lang="en-GB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20660</xdr:colOff>
      <xdr:row>5</xdr:row>
      <xdr:rowOff>28082</xdr:rowOff>
    </xdr:from>
    <xdr:to>
      <xdr:col>16</xdr:col>
      <xdr:colOff>305748</xdr:colOff>
      <xdr:row>29</xdr:row>
      <xdr:rowOff>126993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5A28D8E-1731-4872-8091-E1DB5D2684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11205</xdr:colOff>
      <xdr:row>32</xdr:row>
      <xdr:rowOff>22413</xdr:rowOff>
    </xdr:from>
    <xdr:to>
      <xdr:col>16</xdr:col>
      <xdr:colOff>296293</xdr:colOff>
      <xdr:row>56</xdr:row>
      <xdr:rowOff>121325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B5FFE81-5E8A-4490-9BF2-1B52C49784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22412</xdr:colOff>
      <xdr:row>59</xdr:row>
      <xdr:rowOff>33618</xdr:rowOff>
    </xdr:from>
    <xdr:to>
      <xdr:col>16</xdr:col>
      <xdr:colOff>307500</xdr:colOff>
      <xdr:row>83</xdr:row>
      <xdr:rowOff>132529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419FAA3-D435-4F35-AF0E-57B2BCA41E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v.uk/government/collections/hmrc-coronavirus-covid-19-statistic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9E202-917A-4783-A8F4-1F16FD339219}">
  <dimension ref="A1:A11"/>
  <sheetViews>
    <sheetView workbookViewId="0">
      <selection activeCell="A4" sqref="A4"/>
    </sheetView>
  </sheetViews>
  <sheetFormatPr defaultRowHeight="15" x14ac:dyDescent="0.25"/>
  <cols>
    <col min="1" max="1" width="122.28515625" customWidth="1"/>
  </cols>
  <sheetData>
    <row r="1" spans="1:1" ht="21" x14ac:dyDescent="0.25">
      <c r="A1" s="1" t="s">
        <v>64</v>
      </c>
    </row>
    <row r="2" spans="1:1" x14ac:dyDescent="0.25">
      <c r="A2" s="43" t="s">
        <v>63</v>
      </c>
    </row>
    <row r="3" spans="1:1" x14ac:dyDescent="0.25">
      <c r="A3" s="43"/>
    </row>
    <row r="4" spans="1:1" x14ac:dyDescent="0.25">
      <c r="A4" t="s">
        <v>84</v>
      </c>
    </row>
    <row r="5" spans="1:1" ht="45" x14ac:dyDescent="0.25">
      <c r="A5" s="2" t="s">
        <v>66</v>
      </c>
    </row>
    <row r="6" spans="1:1" ht="45" x14ac:dyDescent="0.25">
      <c r="A6" s="44" t="s">
        <v>69</v>
      </c>
    </row>
    <row r="7" spans="1:1" x14ac:dyDescent="0.25">
      <c r="A7" s="2" t="s">
        <v>67</v>
      </c>
    </row>
    <row r="8" spans="1:1" x14ac:dyDescent="0.25">
      <c r="A8" s="2" t="s">
        <v>68</v>
      </c>
    </row>
    <row r="9" spans="1:1" x14ac:dyDescent="0.25">
      <c r="A9" s="2" t="s">
        <v>65</v>
      </c>
    </row>
    <row r="11" spans="1:1" ht="15.75" x14ac:dyDescent="0.25">
      <c r="A11" t="s">
        <v>82</v>
      </c>
    </row>
  </sheetData>
  <hyperlinks>
    <hyperlink ref="A2" r:id="rId1" location="self-employment-income-support-scheme" display="https://www.gov.uk/government/collections/hmrc-coronavirus-covid-19-statistics - self-employment-income-support-scheme" xr:uid="{0623AD72-0B34-429A-8A1C-A2BA729EAC1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3A6D0-3B0F-4EEF-AE97-653F221BBE9C}">
  <dimension ref="B1:F38"/>
  <sheetViews>
    <sheetView topLeftCell="A10" zoomScale="80" zoomScaleNormal="80" workbookViewId="0">
      <selection activeCell="T2" sqref="T2"/>
    </sheetView>
  </sheetViews>
  <sheetFormatPr defaultRowHeight="15" x14ac:dyDescent="0.25"/>
  <cols>
    <col min="1" max="1" width="9.140625" style="22"/>
    <col min="2" max="2" width="30.42578125" style="22" customWidth="1"/>
    <col min="3" max="5" width="14" style="22" customWidth="1"/>
    <col min="6" max="7" width="9.5703125" style="22" customWidth="1"/>
    <col min="8" max="19" width="9.140625" style="22" customWidth="1"/>
    <col min="20" max="20" width="9.140625" style="22"/>
    <col min="21" max="21" width="9.140625" style="22" customWidth="1"/>
    <col min="22" max="16384" width="9.140625" style="22"/>
  </cols>
  <sheetData>
    <row r="1" spans="2:6" ht="81" customHeight="1" x14ac:dyDescent="0.25">
      <c r="B1" s="18" t="s">
        <v>70</v>
      </c>
      <c r="C1" s="46" t="s">
        <v>71</v>
      </c>
    </row>
    <row r="2" spans="2:6" ht="15.75" customHeight="1" x14ac:dyDescent="0.25">
      <c r="C2" s="46"/>
    </row>
    <row r="3" spans="2:6" ht="15.75" x14ac:dyDescent="0.25">
      <c r="C3" s="24"/>
      <c r="D3" s="24"/>
      <c r="E3" s="24"/>
    </row>
    <row r="4" spans="2:6" ht="18.75" x14ac:dyDescent="0.25">
      <c r="B4" s="5" t="s">
        <v>29</v>
      </c>
      <c r="C4" s="8" t="s">
        <v>56</v>
      </c>
      <c r="D4" s="8" t="s">
        <v>57</v>
      </c>
      <c r="E4" s="8" t="s">
        <v>58</v>
      </c>
      <c r="F4" s="9"/>
    </row>
    <row r="5" spans="2:6" ht="15" customHeight="1" x14ac:dyDescent="0.25">
      <c r="B5" s="19" t="s">
        <v>17</v>
      </c>
      <c r="C5" s="20">
        <v>5600</v>
      </c>
      <c r="D5" s="20">
        <v>5000</v>
      </c>
      <c r="E5" s="20">
        <v>4700</v>
      </c>
      <c r="F5" s="10"/>
    </row>
    <row r="6" spans="2:6" x14ac:dyDescent="0.25">
      <c r="B6" s="19" t="s">
        <v>0</v>
      </c>
      <c r="C6" s="20">
        <v>8800</v>
      </c>
      <c r="D6" s="20">
        <v>8100</v>
      </c>
      <c r="E6" s="20">
        <v>7700</v>
      </c>
      <c r="F6" s="10"/>
    </row>
    <row r="7" spans="2:6" x14ac:dyDescent="0.25">
      <c r="B7" s="19" t="s">
        <v>1</v>
      </c>
      <c r="C7" s="20">
        <v>6900</v>
      </c>
      <c r="D7" s="20">
        <v>6000</v>
      </c>
      <c r="E7" s="20">
        <v>5800</v>
      </c>
      <c r="F7" s="10"/>
    </row>
    <row r="8" spans="2:6" x14ac:dyDescent="0.25">
      <c r="B8" s="19" t="s">
        <v>2</v>
      </c>
      <c r="C8" s="20">
        <v>3300</v>
      </c>
      <c r="D8" s="20">
        <v>3000</v>
      </c>
      <c r="E8" s="20">
        <v>2800</v>
      </c>
      <c r="F8" s="10"/>
    </row>
    <row r="9" spans="2:6" x14ac:dyDescent="0.25">
      <c r="B9" s="19" t="s">
        <v>18</v>
      </c>
      <c r="C9" s="20">
        <v>6300</v>
      </c>
      <c r="D9" s="20">
        <v>5700</v>
      </c>
      <c r="E9" s="20">
        <v>5300</v>
      </c>
      <c r="F9" s="10"/>
    </row>
    <row r="10" spans="2:6" x14ac:dyDescent="0.25">
      <c r="B10" s="19" t="s">
        <v>3</v>
      </c>
      <c r="C10" s="20">
        <v>4700</v>
      </c>
      <c r="D10" s="20">
        <v>4300</v>
      </c>
      <c r="E10" s="20">
        <v>4100</v>
      </c>
      <c r="F10" s="10"/>
    </row>
    <row r="11" spans="2:6" x14ac:dyDescent="0.25">
      <c r="B11" s="19" t="s">
        <v>4</v>
      </c>
      <c r="C11" s="20">
        <v>7100</v>
      </c>
      <c r="D11" s="20">
        <v>6300</v>
      </c>
      <c r="E11" s="20">
        <v>5900</v>
      </c>
      <c r="F11" s="10"/>
    </row>
    <row r="12" spans="2:6" x14ac:dyDescent="0.25">
      <c r="B12" s="19" t="s">
        <v>5</v>
      </c>
      <c r="C12" s="20">
        <v>7700</v>
      </c>
      <c r="D12" s="20">
        <v>6900</v>
      </c>
      <c r="E12" s="20">
        <v>6400</v>
      </c>
      <c r="F12" s="10"/>
    </row>
    <row r="13" spans="2:6" x14ac:dyDescent="0.25">
      <c r="B13" s="19" t="s">
        <v>19</v>
      </c>
      <c r="C13" s="20">
        <v>5000</v>
      </c>
      <c r="D13" s="20">
        <v>4600</v>
      </c>
      <c r="E13" s="20">
        <v>4300</v>
      </c>
      <c r="F13" s="10"/>
    </row>
    <row r="14" spans="2:6" x14ac:dyDescent="0.25">
      <c r="B14" s="19" t="s">
        <v>20</v>
      </c>
      <c r="C14" s="20">
        <v>4700</v>
      </c>
      <c r="D14" s="20">
        <v>4100</v>
      </c>
      <c r="E14" s="20">
        <v>3900</v>
      </c>
      <c r="F14" s="10"/>
    </row>
    <row r="15" spans="2:6" x14ac:dyDescent="0.25">
      <c r="B15" s="19" t="s">
        <v>12</v>
      </c>
      <c r="C15" s="20">
        <v>4400</v>
      </c>
      <c r="D15" s="20">
        <v>4000</v>
      </c>
      <c r="E15" s="20">
        <v>3800</v>
      </c>
      <c r="F15" s="10"/>
    </row>
    <row r="16" spans="2:6" x14ac:dyDescent="0.25">
      <c r="B16" s="19" t="s">
        <v>6</v>
      </c>
      <c r="C16" s="20">
        <v>7600</v>
      </c>
      <c r="D16" s="20">
        <v>7000</v>
      </c>
      <c r="E16" s="20">
        <v>6600</v>
      </c>
      <c r="F16" s="10"/>
    </row>
    <row r="17" spans="2:6" x14ac:dyDescent="0.25">
      <c r="B17" s="19" t="s">
        <v>24</v>
      </c>
      <c r="C17" s="20">
        <v>4700</v>
      </c>
      <c r="D17" s="20">
        <v>4200</v>
      </c>
      <c r="E17" s="20">
        <v>4400</v>
      </c>
      <c r="F17" s="10"/>
    </row>
    <row r="18" spans="2:6" x14ac:dyDescent="0.25">
      <c r="B18" s="19" t="s">
        <v>21</v>
      </c>
      <c r="C18" s="20">
        <v>5100</v>
      </c>
      <c r="D18" s="20">
        <v>4600</v>
      </c>
      <c r="E18" s="20">
        <v>6600</v>
      </c>
      <c r="F18" s="10"/>
    </row>
    <row r="19" spans="2:6" x14ac:dyDescent="0.25">
      <c r="B19" s="19" t="s">
        <v>7</v>
      </c>
      <c r="C19" s="20">
        <v>4400</v>
      </c>
      <c r="D19" s="20">
        <v>4100</v>
      </c>
      <c r="E19" s="20">
        <v>3800</v>
      </c>
      <c r="F19" s="10"/>
    </row>
    <row r="20" spans="2:6" x14ac:dyDescent="0.25">
      <c r="B20" s="19" t="s">
        <v>13</v>
      </c>
      <c r="C20" s="20">
        <v>5000</v>
      </c>
      <c r="D20" s="20">
        <v>4600</v>
      </c>
      <c r="E20" s="20">
        <v>4400</v>
      </c>
      <c r="F20" s="10"/>
    </row>
    <row r="21" spans="2:6" x14ac:dyDescent="0.25">
      <c r="B21" s="19" t="s">
        <v>14</v>
      </c>
      <c r="C21" s="20">
        <v>5300</v>
      </c>
      <c r="D21" s="20">
        <v>4700</v>
      </c>
      <c r="E21" s="20">
        <v>4400</v>
      </c>
      <c r="F21" s="10"/>
    </row>
    <row r="22" spans="2:6" x14ac:dyDescent="0.25">
      <c r="B22" s="19" t="s">
        <v>22</v>
      </c>
      <c r="C22" s="20">
        <v>7800</v>
      </c>
      <c r="D22" s="20">
        <v>7000</v>
      </c>
      <c r="E22" s="20">
        <v>4100</v>
      </c>
      <c r="F22" s="10"/>
    </row>
    <row r="23" spans="2:6" x14ac:dyDescent="0.25">
      <c r="B23" s="19" t="s">
        <v>8</v>
      </c>
      <c r="C23" s="20">
        <v>3200</v>
      </c>
      <c r="D23" s="20">
        <v>2800</v>
      </c>
      <c r="E23" s="20">
        <v>2700</v>
      </c>
      <c r="F23" s="10"/>
    </row>
    <row r="24" spans="2:6" x14ac:dyDescent="0.25">
      <c r="B24" s="19" t="s">
        <v>30</v>
      </c>
      <c r="C24" s="20">
        <v>12900</v>
      </c>
      <c r="D24" s="20">
        <v>11800</v>
      </c>
      <c r="E24" s="20">
        <v>11200</v>
      </c>
      <c r="F24" s="10"/>
    </row>
    <row r="25" spans="2:6" x14ac:dyDescent="0.25">
      <c r="B25" s="19" t="s">
        <v>9</v>
      </c>
      <c r="C25" s="20">
        <v>3900</v>
      </c>
      <c r="D25" s="20">
        <v>3500</v>
      </c>
      <c r="E25" s="20">
        <v>3300</v>
      </c>
      <c r="F25" s="10"/>
    </row>
    <row r="26" spans="2:6" x14ac:dyDescent="0.25">
      <c r="B26" s="19" t="s">
        <v>15</v>
      </c>
      <c r="C26" s="20">
        <v>4700</v>
      </c>
      <c r="D26" s="20">
        <v>4100</v>
      </c>
      <c r="E26" s="20">
        <v>3900</v>
      </c>
      <c r="F26" s="10"/>
    </row>
    <row r="27" spans="2:6" x14ac:dyDescent="0.25">
      <c r="B27" s="19" t="s">
        <v>23</v>
      </c>
      <c r="C27" s="20">
        <v>5000</v>
      </c>
      <c r="D27" s="20">
        <v>4400</v>
      </c>
      <c r="E27" s="20">
        <v>4000</v>
      </c>
      <c r="F27" s="10"/>
    </row>
    <row r="28" spans="2:6" x14ac:dyDescent="0.25">
      <c r="B28" s="19" t="s">
        <v>31</v>
      </c>
      <c r="C28" s="20">
        <v>7600</v>
      </c>
      <c r="D28" s="20">
        <v>7000</v>
      </c>
      <c r="E28" s="20">
        <v>6700</v>
      </c>
      <c r="F28" s="10"/>
    </row>
    <row r="29" spans="2:6" x14ac:dyDescent="0.25">
      <c r="B29" s="19" t="s">
        <v>25</v>
      </c>
      <c r="C29" s="20">
        <v>6400</v>
      </c>
      <c r="D29" s="20">
        <v>5700</v>
      </c>
      <c r="E29" s="20">
        <v>5400</v>
      </c>
      <c r="F29" s="10"/>
    </row>
    <row r="30" spans="2:6" x14ac:dyDescent="0.25">
      <c r="B30" s="19" t="s">
        <v>10</v>
      </c>
      <c r="C30" s="20">
        <v>6200</v>
      </c>
      <c r="D30" s="20">
        <v>5600</v>
      </c>
      <c r="E30" s="20">
        <v>5300</v>
      </c>
      <c r="F30" s="10"/>
    </row>
    <row r="31" spans="2:6" x14ac:dyDescent="0.25">
      <c r="B31" s="19" t="s">
        <v>26</v>
      </c>
      <c r="C31" s="20">
        <v>6800</v>
      </c>
      <c r="D31" s="20">
        <v>6200</v>
      </c>
      <c r="E31" s="20">
        <v>5900</v>
      </c>
      <c r="F31" s="10"/>
    </row>
    <row r="32" spans="2:6" x14ac:dyDescent="0.25">
      <c r="B32" s="19" t="s">
        <v>32</v>
      </c>
      <c r="C32" s="20">
        <v>9500</v>
      </c>
      <c r="D32" s="20">
        <v>8900</v>
      </c>
      <c r="E32" s="20">
        <v>8500</v>
      </c>
      <c r="F32" s="10"/>
    </row>
    <row r="33" spans="2:6" x14ac:dyDescent="0.25">
      <c r="B33" s="19" t="s">
        <v>27</v>
      </c>
      <c r="C33" s="20">
        <v>5400</v>
      </c>
      <c r="D33" s="20">
        <v>4700</v>
      </c>
      <c r="E33" s="20">
        <v>4400</v>
      </c>
      <c r="F33" s="10"/>
    </row>
    <row r="34" spans="2:6" x14ac:dyDescent="0.25">
      <c r="B34" s="19" t="s">
        <v>28</v>
      </c>
      <c r="C34" s="20">
        <v>5200</v>
      </c>
      <c r="D34" s="20">
        <v>4500</v>
      </c>
      <c r="E34" s="20">
        <v>4200</v>
      </c>
      <c r="F34" s="10"/>
    </row>
    <row r="35" spans="2:6" x14ac:dyDescent="0.25">
      <c r="B35" s="19" t="s">
        <v>11</v>
      </c>
      <c r="C35" s="20">
        <v>4100</v>
      </c>
      <c r="D35" s="20">
        <v>3600</v>
      </c>
      <c r="E35" s="20">
        <v>3400</v>
      </c>
      <c r="F35" s="10"/>
    </row>
    <row r="36" spans="2:6" x14ac:dyDescent="0.25">
      <c r="B36" s="28" t="s">
        <v>16</v>
      </c>
      <c r="C36" s="21">
        <v>8600</v>
      </c>
      <c r="D36" s="21">
        <v>7400</v>
      </c>
      <c r="E36" s="21">
        <v>6900</v>
      </c>
      <c r="F36" s="10"/>
    </row>
    <row r="37" spans="2:6" ht="15.75" thickBot="1" x14ac:dyDescent="0.3">
      <c r="B37" s="28"/>
      <c r="C37" s="21"/>
      <c r="D37" s="21"/>
      <c r="E37" s="21"/>
      <c r="F37" s="10"/>
    </row>
    <row r="38" spans="2:6" ht="19.5" thickBot="1" x14ac:dyDescent="0.35">
      <c r="B38" s="25" t="s">
        <v>33</v>
      </c>
      <c r="C38" s="12">
        <f>SUM(C5:C36)</f>
        <v>193900</v>
      </c>
      <c r="D38" s="12">
        <f>SUM(D5:D36)</f>
        <v>174400</v>
      </c>
      <c r="E38" s="13">
        <f>SUM(E5:E36)</f>
        <v>164800</v>
      </c>
      <c r="F38" s="16"/>
    </row>
  </sheetData>
  <autoFilter ref="B4:E36" xr:uid="{4AAADF28-18EF-432E-B154-F4228F1789E7}">
    <sortState xmlns:xlrd2="http://schemas.microsoft.com/office/spreadsheetml/2017/richdata2" ref="B5:E36">
      <sortCondition ref="B4:B36"/>
    </sortState>
  </autoFilter>
  <pageMargins left="0.7" right="0.7" top="0.75" bottom="0.75" header="0.3" footer="0.3"/>
  <pageSetup paperSize="9" orientation="portrait" r:id="rId1"/>
  <ignoredErrors>
    <ignoredError sqref="D38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7B39A-585E-428B-8DB3-C014CC10A728}">
  <dimension ref="B1:P51"/>
  <sheetViews>
    <sheetView topLeftCell="A16" zoomScale="80" zoomScaleNormal="80" workbookViewId="0">
      <selection activeCell="B1" sqref="B1"/>
    </sheetView>
  </sheetViews>
  <sheetFormatPr defaultRowHeight="15" x14ac:dyDescent="0.25"/>
  <cols>
    <col min="1" max="1" width="9.140625" style="22"/>
    <col min="2" max="2" width="30.42578125" style="22" customWidth="1"/>
    <col min="3" max="5" width="12.42578125" style="22" customWidth="1"/>
    <col min="6" max="16" width="9.5703125" style="22" customWidth="1"/>
    <col min="17" max="16384" width="9.140625" style="22"/>
  </cols>
  <sheetData>
    <row r="1" spans="2:16" ht="81" customHeight="1" x14ac:dyDescent="0.25">
      <c r="B1" s="18" t="s">
        <v>70</v>
      </c>
      <c r="C1" s="46" t="s">
        <v>71</v>
      </c>
    </row>
    <row r="2" spans="2:16" ht="15.75" x14ac:dyDescent="0.25">
      <c r="C2" s="24"/>
      <c r="D2" s="24"/>
      <c r="E2" s="24"/>
    </row>
    <row r="5" spans="2:16" ht="18.75" x14ac:dyDescent="0.25">
      <c r="B5" s="5" t="s">
        <v>34</v>
      </c>
      <c r="C5" s="8" t="s">
        <v>56</v>
      </c>
      <c r="D5" s="8" t="s">
        <v>57</v>
      </c>
      <c r="E5" s="8" t="s">
        <v>58</v>
      </c>
      <c r="F5" s="9"/>
      <c r="K5" s="14" t="s">
        <v>56</v>
      </c>
      <c r="L5" s="14" t="s">
        <v>57</v>
      </c>
      <c r="M5" s="14" t="s">
        <v>58</v>
      </c>
      <c r="N5" s="14"/>
      <c r="O5" s="14"/>
      <c r="P5" s="14"/>
    </row>
    <row r="6" spans="2:16" x14ac:dyDescent="0.25">
      <c r="B6" s="19" t="s">
        <v>1</v>
      </c>
      <c r="C6" s="7">
        <f>VLOOKUP($B6,SELEP!$B$5:$E$36,C$49,FALSE)</f>
        <v>6900</v>
      </c>
      <c r="D6" s="7">
        <f>VLOOKUP($B6,SELEP!$B$5:$E$36,D$49,FALSE)</f>
        <v>6000</v>
      </c>
      <c r="E6" s="7">
        <f>VLOOKUP($B6,SELEP!$B$5:$E$36,E$49,FALSE)</f>
        <v>5800</v>
      </c>
      <c r="F6" s="10"/>
      <c r="J6" s="26" t="str">
        <f>B5</f>
        <v>ESSEX</v>
      </c>
      <c r="K6" s="4">
        <f>+C15</f>
        <v>50500</v>
      </c>
      <c r="L6" s="4">
        <f t="shared" ref="L6:M6" si="0">+D15</f>
        <v>45300</v>
      </c>
      <c r="M6" s="4">
        <f t="shared" si="0"/>
        <v>42700</v>
      </c>
      <c r="N6" s="4"/>
      <c r="O6" s="4"/>
      <c r="P6" s="4"/>
    </row>
    <row r="7" spans="2:16" x14ac:dyDescent="0.25">
      <c r="B7" s="19" t="s">
        <v>2</v>
      </c>
      <c r="C7" s="7">
        <f>VLOOKUP($B7,SELEP!$B$5:$E$36,C$49,FALSE)</f>
        <v>3300</v>
      </c>
      <c r="D7" s="7">
        <f>VLOOKUP($B7,SELEP!$B$5:$E$36,D$49,FALSE)</f>
        <v>3000</v>
      </c>
      <c r="E7" s="7">
        <f>VLOOKUP($B7,SELEP!$B$5:$E$36,E$49,FALSE)</f>
        <v>2800</v>
      </c>
      <c r="F7" s="10"/>
      <c r="J7" s="26" t="s">
        <v>41</v>
      </c>
      <c r="K7" s="4">
        <f>+C23</f>
        <v>34500</v>
      </c>
      <c r="L7" s="4">
        <f t="shared" ref="L7:M7" si="1">+D23</f>
        <v>31800</v>
      </c>
      <c r="M7" s="4">
        <f t="shared" si="1"/>
        <v>30300</v>
      </c>
      <c r="N7" s="4"/>
      <c r="O7" s="4"/>
      <c r="P7" s="4"/>
    </row>
    <row r="8" spans="2:16" x14ac:dyDescent="0.25">
      <c r="B8" s="19" t="s">
        <v>4</v>
      </c>
      <c r="C8" s="7">
        <f>VLOOKUP($B8,SELEP!$B$5:$E$36,C$49,FALSE)</f>
        <v>7100</v>
      </c>
      <c r="D8" s="7">
        <f>VLOOKUP($B8,SELEP!$B$5:$E$36,D$49,FALSE)</f>
        <v>6300</v>
      </c>
      <c r="E8" s="7">
        <f>VLOOKUP($B8,SELEP!$B$5:$E$36,E$49,FALSE)</f>
        <v>5900</v>
      </c>
      <c r="F8" s="10"/>
      <c r="J8" s="26" t="str">
        <f>+B25</f>
        <v>KENT &amp; MEDWAY</v>
      </c>
      <c r="K8" s="4">
        <f>+C39</f>
        <v>80900</v>
      </c>
      <c r="L8" s="4">
        <f t="shared" ref="L8:M8" si="2">+D39</f>
        <v>72500</v>
      </c>
      <c r="M8" s="4">
        <f t="shared" si="2"/>
        <v>68400</v>
      </c>
      <c r="N8" s="4"/>
      <c r="O8" s="4"/>
      <c r="P8" s="4"/>
    </row>
    <row r="9" spans="2:16" x14ac:dyDescent="0.25">
      <c r="B9" s="19" t="s">
        <v>5</v>
      </c>
      <c r="C9" s="7">
        <f>VLOOKUP($B9,SELEP!$B$5:$E$36,C$49,FALSE)</f>
        <v>7700</v>
      </c>
      <c r="D9" s="7">
        <f>VLOOKUP($B9,SELEP!$B$5:$E$36,D$49,FALSE)</f>
        <v>6900</v>
      </c>
      <c r="E9" s="7">
        <f>VLOOKUP($B9,SELEP!$B$5:$E$36,E$49,FALSE)</f>
        <v>6400</v>
      </c>
      <c r="F9" s="10"/>
      <c r="J9" s="26" t="str">
        <f>+B41</f>
        <v>EAST SUSSEX</v>
      </c>
      <c r="K9" s="4">
        <f>+C47</f>
        <v>28000</v>
      </c>
      <c r="L9" s="4">
        <f t="shared" ref="L9:M9" si="3">+D47</f>
        <v>24800</v>
      </c>
      <c r="M9" s="4">
        <f t="shared" si="3"/>
        <v>23400</v>
      </c>
      <c r="N9" s="4"/>
      <c r="O9" s="4"/>
      <c r="P9" s="4"/>
    </row>
    <row r="10" spans="2:16" x14ac:dyDescent="0.25">
      <c r="B10" s="19" t="s">
        <v>6</v>
      </c>
      <c r="C10" s="7">
        <f>VLOOKUP($B10,SELEP!$B$5:$E$36,C$49,FALSE)</f>
        <v>7600</v>
      </c>
      <c r="D10" s="7">
        <f>VLOOKUP($B10,SELEP!$B$5:$E$36,D$49,FALSE)</f>
        <v>7000</v>
      </c>
      <c r="E10" s="7">
        <f>VLOOKUP($B10,SELEP!$B$5:$E$36,E$49,FALSE)</f>
        <v>6600</v>
      </c>
      <c r="F10" s="10"/>
      <c r="J10" s="26"/>
      <c r="K10" s="4"/>
      <c r="L10" s="4"/>
      <c r="M10" s="4"/>
      <c r="N10" s="4"/>
      <c r="O10" s="4"/>
      <c r="P10" s="4"/>
    </row>
    <row r="11" spans="2:16" x14ac:dyDescent="0.25">
      <c r="B11" s="19" t="s">
        <v>7</v>
      </c>
      <c r="C11" s="7">
        <f>VLOOKUP($B11,SELEP!$B$5:$E$36,C$49,FALSE)</f>
        <v>4400</v>
      </c>
      <c r="D11" s="7">
        <f>VLOOKUP($B11,SELEP!$B$5:$E$36,D$49,FALSE)</f>
        <v>4100</v>
      </c>
      <c r="E11" s="7">
        <f>VLOOKUP($B11,SELEP!$B$5:$E$36,E$49,FALSE)</f>
        <v>3800</v>
      </c>
      <c r="F11" s="10"/>
    </row>
    <row r="12" spans="2:16" x14ac:dyDescent="0.25">
      <c r="B12" s="19" t="s">
        <v>8</v>
      </c>
      <c r="C12" s="7">
        <f>VLOOKUP($B12,SELEP!$B$5:$E$36,C$49,FALSE)</f>
        <v>3200</v>
      </c>
      <c r="D12" s="7">
        <f>VLOOKUP($B12,SELEP!$B$5:$E$36,D$49,FALSE)</f>
        <v>2800</v>
      </c>
      <c r="E12" s="7">
        <f>VLOOKUP($B12,SELEP!$B$5:$E$36,E$49,FALSE)</f>
        <v>2700</v>
      </c>
      <c r="F12" s="10"/>
    </row>
    <row r="13" spans="2:16" x14ac:dyDescent="0.25">
      <c r="B13" s="19" t="s">
        <v>10</v>
      </c>
      <c r="C13" s="7">
        <f>VLOOKUP($B13,SELEP!$B$5:$E$36,C$49,FALSE)</f>
        <v>6200</v>
      </c>
      <c r="D13" s="7">
        <f>VLOOKUP($B13,SELEP!$B$5:$E$36,D$49,FALSE)</f>
        <v>5600</v>
      </c>
      <c r="E13" s="7">
        <f>VLOOKUP($B13,SELEP!$B$5:$E$36,E$49,FALSE)</f>
        <v>5300</v>
      </c>
      <c r="F13" s="10"/>
    </row>
    <row r="14" spans="2:16" ht="15.75" thickBot="1" x14ac:dyDescent="0.3">
      <c r="B14" s="19" t="s">
        <v>11</v>
      </c>
      <c r="C14" s="7">
        <f>VLOOKUP($B14,SELEP!$B$5:$E$36,C$49,FALSE)</f>
        <v>4100</v>
      </c>
      <c r="D14" s="7">
        <f>VLOOKUP($B14,SELEP!$B$5:$E$36,D$49,FALSE)</f>
        <v>3600</v>
      </c>
      <c r="E14" s="7">
        <f>VLOOKUP($B14,SELEP!$B$5:$E$36,E$49,FALSE)</f>
        <v>3400</v>
      </c>
      <c r="F14" s="10"/>
    </row>
    <row r="15" spans="2:16" ht="19.5" thickBot="1" x14ac:dyDescent="0.35">
      <c r="B15" s="25" t="s">
        <v>35</v>
      </c>
      <c r="C15" s="12">
        <f t="shared" ref="C15:E15" si="4">SUM(C6:C14)</f>
        <v>50500</v>
      </c>
      <c r="D15" s="12">
        <f t="shared" si="4"/>
        <v>45300</v>
      </c>
      <c r="E15" s="13">
        <f t="shared" si="4"/>
        <v>42700</v>
      </c>
      <c r="F15" s="16"/>
    </row>
    <row r="17" spans="2:6" ht="18.75" x14ac:dyDescent="0.25">
      <c r="B17" s="5" t="s">
        <v>41</v>
      </c>
      <c r="C17" s="8" t="s">
        <v>56</v>
      </c>
      <c r="D17" s="8" t="s">
        <v>57</v>
      </c>
      <c r="E17" s="8" t="s">
        <v>58</v>
      </c>
      <c r="F17" s="9"/>
    </row>
    <row r="18" spans="2:6" x14ac:dyDescent="0.25">
      <c r="B18" s="19" t="s">
        <v>0</v>
      </c>
      <c r="C18" s="7">
        <f>VLOOKUP($B18,SELEP!$B$5:$E$36,C$49,FALSE)</f>
        <v>8800</v>
      </c>
      <c r="D18" s="7">
        <f>VLOOKUP($B18,SELEP!$B$5:$E$36,D$49,FALSE)</f>
        <v>8100</v>
      </c>
      <c r="E18" s="7">
        <f>VLOOKUP($B18,SELEP!$B$5:$E$36,E$49,FALSE)</f>
        <v>7700</v>
      </c>
      <c r="F18" s="10"/>
    </row>
    <row r="19" spans="2:6" x14ac:dyDescent="0.25">
      <c r="B19" s="19" t="s">
        <v>3</v>
      </c>
      <c r="C19" s="7">
        <f>VLOOKUP($B19,SELEP!$B$5:$E$36,C$49,FALSE)</f>
        <v>4700</v>
      </c>
      <c r="D19" s="7">
        <f>VLOOKUP($B19,SELEP!$B$5:$E$36,D$49,FALSE)</f>
        <v>4300</v>
      </c>
      <c r="E19" s="7">
        <f>VLOOKUP($B19,SELEP!$B$5:$E$36,E$49,FALSE)</f>
        <v>4100</v>
      </c>
      <c r="F19" s="10"/>
    </row>
    <row r="20" spans="2:6" x14ac:dyDescent="0.25">
      <c r="B20" s="19" t="s">
        <v>9</v>
      </c>
      <c r="C20" s="7">
        <f>VLOOKUP($B20,SELEP!$B$5:$E$36,C$49,FALSE)</f>
        <v>3900</v>
      </c>
      <c r="D20" s="7">
        <f>VLOOKUP($B20,SELEP!$B$5:$E$36,D$49,FALSE)</f>
        <v>3500</v>
      </c>
      <c r="E20" s="7">
        <f>VLOOKUP($B20,SELEP!$B$5:$E$36,E$49,FALSE)</f>
        <v>3300</v>
      </c>
      <c r="F20" s="10"/>
    </row>
    <row r="21" spans="2:6" x14ac:dyDescent="0.25">
      <c r="B21" s="19" t="s">
        <v>31</v>
      </c>
      <c r="C21" s="7">
        <f>VLOOKUP($B21,SELEP!$B$5:$E$36,C$49,FALSE)</f>
        <v>7600</v>
      </c>
      <c r="D21" s="7">
        <f>VLOOKUP($B21,SELEP!$B$5:$E$36,D$49,FALSE)</f>
        <v>7000</v>
      </c>
      <c r="E21" s="7">
        <f>VLOOKUP($B21,SELEP!$B$5:$E$36,E$49,FALSE)</f>
        <v>6700</v>
      </c>
      <c r="F21" s="10"/>
    </row>
    <row r="22" spans="2:6" ht="15.75" thickBot="1" x14ac:dyDescent="0.3">
      <c r="B22" s="19" t="s">
        <v>32</v>
      </c>
      <c r="C22" s="7">
        <f>VLOOKUP($B22,SELEP!$B$5:$E$36,C$49,FALSE)</f>
        <v>9500</v>
      </c>
      <c r="D22" s="7">
        <f>VLOOKUP($B22,SELEP!$B$5:$E$36,D$49,FALSE)</f>
        <v>8900</v>
      </c>
      <c r="E22" s="7">
        <f>VLOOKUP($B22,SELEP!$B$5:$E$36,E$49,FALSE)</f>
        <v>8500</v>
      </c>
      <c r="F22" s="10"/>
    </row>
    <row r="23" spans="2:6" ht="19.5" thickBot="1" x14ac:dyDescent="0.35">
      <c r="B23" s="25" t="s">
        <v>38</v>
      </c>
      <c r="C23" s="12">
        <f>SUM(C18:C22)</f>
        <v>34500</v>
      </c>
      <c r="D23" s="12">
        <f>SUM(D18:D22)</f>
        <v>31800</v>
      </c>
      <c r="E23" s="13">
        <f>SUM(E18:E22)</f>
        <v>30300</v>
      </c>
      <c r="F23" s="16"/>
    </row>
    <row r="25" spans="2:6" ht="18.75" x14ac:dyDescent="0.25">
      <c r="B25" s="5" t="s">
        <v>36</v>
      </c>
      <c r="C25" s="8" t="s">
        <v>56</v>
      </c>
      <c r="D25" s="8" t="s">
        <v>57</v>
      </c>
      <c r="E25" s="8" t="s">
        <v>58</v>
      </c>
      <c r="F25" s="9"/>
    </row>
    <row r="26" spans="2:6" x14ac:dyDescent="0.25">
      <c r="B26" s="19" t="s">
        <v>17</v>
      </c>
      <c r="C26" s="7">
        <f>VLOOKUP($B26,SELEP!$B$5:$E$36,C$49,FALSE)</f>
        <v>5600</v>
      </c>
      <c r="D26" s="7">
        <f>VLOOKUP($B26,SELEP!$B$5:$E$36,D$49,FALSE)</f>
        <v>5000</v>
      </c>
      <c r="E26" s="7">
        <f>VLOOKUP($B26,SELEP!$B$5:$E$36,E$49,FALSE)</f>
        <v>4700</v>
      </c>
      <c r="F26" s="10"/>
    </row>
    <row r="27" spans="2:6" x14ac:dyDescent="0.25">
      <c r="B27" s="19" t="s">
        <v>18</v>
      </c>
      <c r="C27" s="7">
        <f>VLOOKUP($B27,SELEP!$B$5:$E$36,C$49,FALSE)</f>
        <v>6300</v>
      </c>
      <c r="D27" s="7">
        <f>VLOOKUP($B27,SELEP!$B$5:$E$36,D$49,FALSE)</f>
        <v>5700</v>
      </c>
      <c r="E27" s="7">
        <f>VLOOKUP($B27,SELEP!$B$5:$E$36,E$49,FALSE)</f>
        <v>5300</v>
      </c>
      <c r="F27" s="10"/>
    </row>
    <row r="28" spans="2:6" x14ac:dyDescent="0.25">
      <c r="B28" s="19" t="s">
        <v>19</v>
      </c>
      <c r="C28" s="7">
        <f>VLOOKUP($B28,SELEP!$B$5:$E$36,C$49,FALSE)</f>
        <v>5000</v>
      </c>
      <c r="D28" s="7">
        <f>VLOOKUP($B28,SELEP!$B$5:$E$36,D$49,FALSE)</f>
        <v>4600</v>
      </c>
      <c r="E28" s="7">
        <f>VLOOKUP($B28,SELEP!$B$5:$E$36,E$49,FALSE)</f>
        <v>4300</v>
      </c>
      <c r="F28" s="10"/>
    </row>
    <row r="29" spans="2:6" x14ac:dyDescent="0.25">
      <c r="B29" s="19" t="s">
        <v>20</v>
      </c>
      <c r="C29" s="7">
        <f>VLOOKUP($B29,SELEP!$B$5:$E$36,C$49,FALSE)</f>
        <v>4700</v>
      </c>
      <c r="D29" s="7">
        <f>VLOOKUP($B29,SELEP!$B$5:$E$36,D$49,FALSE)</f>
        <v>4100</v>
      </c>
      <c r="E29" s="7">
        <f>VLOOKUP($B29,SELEP!$B$5:$E$36,E$49,FALSE)</f>
        <v>3900</v>
      </c>
      <c r="F29" s="10"/>
    </row>
    <row r="30" spans="2:6" x14ac:dyDescent="0.25">
      <c r="B30" s="19" t="s">
        <v>24</v>
      </c>
      <c r="C30" s="7">
        <f>VLOOKUP($B30,SELEP!$B$5:$E$36,C$49,FALSE)</f>
        <v>4700</v>
      </c>
      <c r="D30" s="7">
        <f>VLOOKUP($B30,SELEP!$B$5:$E$36,D$49,FALSE)</f>
        <v>4200</v>
      </c>
      <c r="E30" s="7">
        <f>VLOOKUP($B30,SELEP!$B$5:$E$36,E$49,FALSE)</f>
        <v>4400</v>
      </c>
      <c r="F30" s="10"/>
    </row>
    <row r="31" spans="2:6" x14ac:dyDescent="0.25">
      <c r="B31" s="19" t="s">
        <v>21</v>
      </c>
      <c r="C31" s="7">
        <f>VLOOKUP($B31,SELEP!$B$5:$E$36,C$49,FALSE)</f>
        <v>5100</v>
      </c>
      <c r="D31" s="7">
        <f>VLOOKUP($B31,SELEP!$B$5:$E$36,D$49,FALSE)</f>
        <v>4600</v>
      </c>
      <c r="E31" s="7">
        <f>VLOOKUP($B31,SELEP!$B$5:$E$36,E$49,FALSE)</f>
        <v>6600</v>
      </c>
      <c r="F31" s="10"/>
    </row>
    <row r="32" spans="2:6" x14ac:dyDescent="0.25">
      <c r="B32" s="19" t="s">
        <v>22</v>
      </c>
      <c r="C32" s="7">
        <f>VLOOKUP($B32,SELEP!$B$5:$E$36,C$49,FALSE)</f>
        <v>7800</v>
      </c>
      <c r="D32" s="7">
        <f>VLOOKUP($B32,SELEP!$B$5:$E$36,D$49,FALSE)</f>
        <v>7000</v>
      </c>
      <c r="E32" s="7">
        <f>VLOOKUP($B32,SELEP!$B$5:$E$36,E$49,FALSE)</f>
        <v>4100</v>
      </c>
      <c r="F32" s="10"/>
    </row>
    <row r="33" spans="2:6" x14ac:dyDescent="0.25">
      <c r="B33" s="19" t="s">
        <v>30</v>
      </c>
      <c r="C33" s="7">
        <f>VLOOKUP($B33,SELEP!$B$5:$E$36,C$49,FALSE)</f>
        <v>12900</v>
      </c>
      <c r="D33" s="7">
        <f>VLOOKUP($B33,SELEP!$B$5:$E$36,D$49,FALSE)</f>
        <v>11800</v>
      </c>
      <c r="E33" s="7">
        <f>VLOOKUP($B33,SELEP!$B$5:$E$36,E$49,FALSE)</f>
        <v>11200</v>
      </c>
      <c r="F33" s="10"/>
    </row>
    <row r="34" spans="2:6" x14ac:dyDescent="0.25">
      <c r="B34" s="19" t="s">
        <v>23</v>
      </c>
      <c r="C34" s="7">
        <f>VLOOKUP($B34,SELEP!$B$5:$E$36,C$49,FALSE)</f>
        <v>5000</v>
      </c>
      <c r="D34" s="7">
        <f>VLOOKUP($B34,SELEP!$B$5:$E$36,D$49,FALSE)</f>
        <v>4400</v>
      </c>
      <c r="E34" s="7">
        <f>VLOOKUP($B34,SELEP!$B$5:$E$36,E$49,FALSE)</f>
        <v>4000</v>
      </c>
      <c r="F34" s="10"/>
    </row>
    <row r="35" spans="2:6" x14ac:dyDescent="0.25">
      <c r="B35" s="19" t="s">
        <v>25</v>
      </c>
      <c r="C35" s="7">
        <f>VLOOKUP($B35,SELEP!$B$5:$E$36,C$49,FALSE)</f>
        <v>6400</v>
      </c>
      <c r="D35" s="7">
        <f>VLOOKUP($B35,SELEP!$B$5:$E$36,D$49,FALSE)</f>
        <v>5700</v>
      </c>
      <c r="E35" s="7">
        <f>VLOOKUP($B35,SELEP!$B$5:$E$36,E$49,FALSE)</f>
        <v>5400</v>
      </c>
      <c r="F35" s="10"/>
    </row>
    <row r="36" spans="2:6" x14ac:dyDescent="0.25">
      <c r="B36" s="19" t="s">
        <v>26</v>
      </c>
      <c r="C36" s="7">
        <f>VLOOKUP($B36,SELEP!$B$5:$E$36,C$49,FALSE)</f>
        <v>6800</v>
      </c>
      <c r="D36" s="7">
        <f>VLOOKUP($B36,SELEP!$B$5:$E$36,D$49,FALSE)</f>
        <v>6200</v>
      </c>
      <c r="E36" s="7">
        <f>VLOOKUP($B36,SELEP!$B$5:$E$36,E$49,FALSE)</f>
        <v>5900</v>
      </c>
      <c r="F36" s="10"/>
    </row>
    <row r="37" spans="2:6" x14ac:dyDescent="0.25">
      <c r="B37" s="19" t="s">
        <v>27</v>
      </c>
      <c r="C37" s="7">
        <f>VLOOKUP($B37,SELEP!$B$5:$E$36,C$49,FALSE)</f>
        <v>5400</v>
      </c>
      <c r="D37" s="7">
        <f>VLOOKUP($B37,SELEP!$B$5:$E$36,D$49,FALSE)</f>
        <v>4700</v>
      </c>
      <c r="E37" s="7">
        <f>VLOOKUP($B37,SELEP!$B$5:$E$36,E$49,FALSE)</f>
        <v>4400</v>
      </c>
      <c r="F37" s="10"/>
    </row>
    <row r="38" spans="2:6" ht="15.75" thickBot="1" x14ac:dyDescent="0.3">
      <c r="B38" s="19" t="s">
        <v>28</v>
      </c>
      <c r="C38" s="7">
        <f>VLOOKUP($B38,SELEP!$B$5:$E$36,C$49,FALSE)</f>
        <v>5200</v>
      </c>
      <c r="D38" s="7">
        <f>VLOOKUP($B38,SELEP!$B$5:$E$36,D$49,FALSE)</f>
        <v>4500</v>
      </c>
      <c r="E38" s="7">
        <f>VLOOKUP($B38,SELEP!$B$5:$E$36,E$49,FALSE)</f>
        <v>4200</v>
      </c>
      <c r="F38" s="10"/>
    </row>
    <row r="39" spans="2:6" ht="19.5" thickBot="1" x14ac:dyDescent="0.35">
      <c r="B39" s="25" t="s">
        <v>39</v>
      </c>
      <c r="C39" s="12">
        <f t="shared" ref="C39:E39" si="5">SUM(C26:C38)</f>
        <v>80900</v>
      </c>
      <c r="D39" s="12">
        <f t="shared" si="5"/>
        <v>72500</v>
      </c>
      <c r="E39" s="13">
        <f t="shared" si="5"/>
        <v>68400</v>
      </c>
      <c r="F39" s="16"/>
    </row>
    <row r="41" spans="2:6" ht="18.75" x14ac:dyDescent="0.25">
      <c r="B41" s="5" t="s">
        <v>37</v>
      </c>
      <c r="C41" s="8" t="s">
        <v>56</v>
      </c>
      <c r="D41" s="8" t="s">
        <v>57</v>
      </c>
      <c r="E41" s="8" t="s">
        <v>58</v>
      </c>
      <c r="F41" s="9"/>
    </row>
    <row r="42" spans="2:6" x14ac:dyDescent="0.25">
      <c r="B42" s="19" t="s">
        <v>12</v>
      </c>
      <c r="C42" s="7">
        <f>VLOOKUP($B42,SELEP!$B$5:$E$36,C$49,FALSE)</f>
        <v>4400</v>
      </c>
      <c r="D42" s="7">
        <f>VLOOKUP($B42,SELEP!$B$5:$E$36,D$49,FALSE)</f>
        <v>4000</v>
      </c>
      <c r="E42" s="7">
        <f>VLOOKUP($B42,SELEP!$B$5:$E$36,E$49,FALSE)</f>
        <v>3800</v>
      </c>
      <c r="F42" s="10"/>
    </row>
    <row r="43" spans="2:6" x14ac:dyDescent="0.25">
      <c r="B43" s="19" t="s">
        <v>13</v>
      </c>
      <c r="C43" s="7">
        <f>VLOOKUP($B43,SELEP!$B$5:$E$36,C$49,FALSE)</f>
        <v>5000</v>
      </c>
      <c r="D43" s="7">
        <f>VLOOKUP($B43,SELEP!$B$5:$E$36,D$49,FALSE)</f>
        <v>4600</v>
      </c>
      <c r="E43" s="7">
        <f>VLOOKUP($B43,SELEP!$B$5:$E$36,E$49,FALSE)</f>
        <v>4400</v>
      </c>
      <c r="F43" s="10"/>
    </row>
    <row r="44" spans="2:6" x14ac:dyDescent="0.25">
      <c r="B44" s="19" t="s">
        <v>14</v>
      </c>
      <c r="C44" s="7">
        <f>VLOOKUP($B44,SELEP!$B$5:$E$36,C$49,FALSE)</f>
        <v>5300</v>
      </c>
      <c r="D44" s="7">
        <f>VLOOKUP($B44,SELEP!$B$5:$E$36,D$49,FALSE)</f>
        <v>4700</v>
      </c>
      <c r="E44" s="7">
        <f>VLOOKUP($B44,SELEP!$B$5:$E$36,E$49,FALSE)</f>
        <v>4400</v>
      </c>
      <c r="F44" s="10"/>
    </row>
    <row r="45" spans="2:6" x14ac:dyDescent="0.25">
      <c r="B45" s="19" t="s">
        <v>15</v>
      </c>
      <c r="C45" s="7">
        <f>VLOOKUP($B45,SELEP!$B$5:$E$36,C$49,FALSE)</f>
        <v>4700</v>
      </c>
      <c r="D45" s="7">
        <f>VLOOKUP($B45,SELEP!$B$5:$E$36,D$49,FALSE)</f>
        <v>4100</v>
      </c>
      <c r="E45" s="7">
        <f>VLOOKUP($B45,SELEP!$B$5:$E$36,E$49,FALSE)</f>
        <v>3900</v>
      </c>
      <c r="F45" s="10"/>
    </row>
    <row r="46" spans="2:6" ht="15.75" thickBot="1" x14ac:dyDescent="0.3">
      <c r="B46" s="19" t="s">
        <v>16</v>
      </c>
      <c r="C46" s="7">
        <f>VLOOKUP($B46,SELEP!$B$5:$E$36,C$49,FALSE)</f>
        <v>8600</v>
      </c>
      <c r="D46" s="7">
        <f>VLOOKUP($B46,SELEP!$B$5:$E$36,D$49,FALSE)</f>
        <v>7400</v>
      </c>
      <c r="E46" s="7">
        <f>VLOOKUP($B46,SELEP!$B$5:$E$36,E$49,FALSE)</f>
        <v>6900</v>
      </c>
      <c r="F46" s="10"/>
    </row>
    <row r="47" spans="2:6" ht="19.5" thickBot="1" x14ac:dyDescent="0.35">
      <c r="B47" s="25" t="s">
        <v>40</v>
      </c>
      <c r="C47" s="12">
        <f t="shared" ref="C47:E47" si="6">SUM(C42:C46)</f>
        <v>28000</v>
      </c>
      <c r="D47" s="12">
        <f t="shared" si="6"/>
        <v>24800</v>
      </c>
      <c r="E47" s="13">
        <f t="shared" si="6"/>
        <v>23400</v>
      </c>
      <c r="F47" s="16"/>
    </row>
    <row r="49" spans="3:5" x14ac:dyDescent="0.25">
      <c r="C49" s="22">
        <v>2</v>
      </c>
      <c r="D49" s="22">
        <v>3</v>
      </c>
      <c r="E49" s="22">
        <v>4</v>
      </c>
    </row>
    <row r="51" spans="3:5" x14ac:dyDescent="0.25">
      <c r="E51" s="48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7D723-E46A-46F6-96FE-C05682F28CE7}">
  <dimension ref="B1:G38"/>
  <sheetViews>
    <sheetView tabSelected="1" zoomScale="80" zoomScaleNormal="80" workbookViewId="0">
      <selection activeCell="D18" sqref="D18"/>
    </sheetView>
  </sheetViews>
  <sheetFormatPr defaultRowHeight="15" x14ac:dyDescent="0.25"/>
  <cols>
    <col min="1" max="1" width="9.140625" style="22"/>
    <col min="2" max="2" width="30.42578125" style="22" customWidth="1"/>
    <col min="3" max="6" width="15.140625" style="22" customWidth="1"/>
    <col min="7" max="22" width="9.5703125" style="22" customWidth="1"/>
    <col min="23" max="16384" width="9.140625" style="22"/>
  </cols>
  <sheetData>
    <row r="1" spans="2:7" ht="81" customHeight="1" x14ac:dyDescent="0.25">
      <c r="B1" s="18" t="s">
        <v>70</v>
      </c>
      <c r="C1" s="46" t="s">
        <v>83</v>
      </c>
    </row>
    <row r="2" spans="2:7" ht="15.75" x14ac:dyDescent="0.25">
      <c r="D2" s="24"/>
      <c r="E2" s="24"/>
      <c r="F2" s="24"/>
    </row>
    <row r="4" spans="2:7" ht="18.75" x14ac:dyDescent="0.25">
      <c r="B4" s="5" t="s">
        <v>29</v>
      </c>
      <c r="C4" s="6" t="s">
        <v>59</v>
      </c>
      <c r="D4" s="8" t="s">
        <v>56</v>
      </c>
      <c r="E4" s="8" t="s">
        <v>57</v>
      </c>
      <c r="F4" s="8" t="s">
        <v>58</v>
      </c>
      <c r="G4" s="9"/>
    </row>
    <row r="5" spans="2:7" x14ac:dyDescent="0.25">
      <c r="B5" s="19" t="s">
        <v>32</v>
      </c>
      <c r="C5" s="42">
        <v>11900</v>
      </c>
      <c r="D5" s="17">
        <v>0.8</v>
      </c>
      <c r="E5" s="17">
        <v>0.75</v>
      </c>
      <c r="F5" s="17">
        <v>0.72</v>
      </c>
      <c r="G5" s="10"/>
    </row>
    <row r="6" spans="2:7" x14ac:dyDescent="0.25">
      <c r="B6" s="19" t="s">
        <v>3</v>
      </c>
      <c r="C6" s="42">
        <v>5800</v>
      </c>
      <c r="D6" s="17">
        <v>0.8</v>
      </c>
      <c r="E6" s="17">
        <v>0.74</v>
      </c>
      <c r="F6" s="17">
        <v>0.71</v>
      </c>
      <c r="G6" s="10"/>
    </row>
    <row r="7" spans="2:7" x14ac:dyDescent="0.25">
      <c r="B7" s="19" t="s">
        <v>7</v>
      </c>
      <c r="C7" s="42">
        <v>5400</v>
      </c>
      <c r="D7" s="17">
        <v>0.8</v>
      </c>
      <c r="E7" s="17">
        <v>0.74</v>
      </c>
      <c r="F7" s="17">
        <v>0.71</v>
      </c>
      <c r="G7" s="10"/>
    </row>
    <row r="8" spans="2:7" x14ac:dyDescent="0.25">
      <c r="B8" s="19" t="s">
        <v>6</v>
      </c>
      <c r="C8" s="42">
        <v>9600</v>
      </c>
      <c r="D8" s="17">
        <v>0.79</v>
      </c>
      <c r="E8" s="17">
        <v>0.73</v>
      </c>
      <c r="F8" s="17">
        <v>0.7</v>
      </c>
      <c r="G8" s="10"/>
    </row>
    <row r="9" spans="2:7" x14ac:dyDescent="0.25">
      <c r="B9" s="19" t="s">
        <v>0</v>
      </c>
      <c r="C9" s="42">
        <v>11200</v>
      </c>
      <c r="D9" s="17">
        <v>0.79</v>
      </c>
      <c r="E9" s="17">
        <v>0.72</v>
      </c>
      <c r="F9" s="17">
        <v>0.69</v>
      </c>
      <c r="G9" s="10"/>
    </row>
    <row r="10" spans="2:7" x14ac:dyDescent="0.25">
      <c r="B10" s="19" t="s">
        <v>19</v>
      </c>
      <c r="C10" s="42">
        <v>6300</v>
      </c>
      <c r="D10" s="17">
        <v>0.79</v>
      </c>
      <c r="E10" s="17">
        <v>0.72</v>
      </c>
      <c r="F10" s="17">
        <v>0.69</v>
      </c>
      <c r="G10" s="10"/>
    </row>
    <row r="11" spans="2:7" x14ac:dyDescent="0.25">
      <c r="B11" s="19" t="s">
        <v>30</v>
      </c>
      <c r="C11" s="42">
        <v>16400</v>
      </c>
      <c r="D11" s="17">
        <v>0.79</v>
      </c>
      <c r="E11" s="17">
        <v>0.72</v>
      </c>
      <c r="F11" s="17">
        <v>0.69</v>
      </c>
      <c r="G11" s="10"/>
    </row>
    <row r="12" spans="2:7" x14ac:dyDescent="0.25">
      <c r="B12" s="19" t="s">
        <v>31</v>
      </c>
      <c r="C12" s="42">
        <v>9800</v>
      </c>
      <c r="D12" s="17">
        <v>0.78</v>
      </c>
      <c r="E12" s="17">
        <v>0.71</v>
      </c>
      <c r="F12" s="17">
        <v>0.69</v>
      </c>
      <c r="G12" s="10"/>
    </row>
    <row r="13" spans="2:7" x14ac:dyDescent="0.25">
      <c r="B13" s="19" t="s">
        <v>24</v>
      </c>
      <c r="C13" s="42">
        <v>6200</v>
      </c>
      <c r="D13" s="17">
        <v>0.76</v>
      </c>
      <c r="E13" s="17">
        <v>0.67</v>
      </c>
      <c r="F13" s="17">
        <v>0.68</v>
      </c>
      <c r="G13" s="10"/>
    </row>
    <row r="14" spans="2:7" x14ac:dyDescent="0.25">
      <c r="B14" s="19" t="s">
        <v>13</v>
      </c>
      <c r="C14" s="42">
        <v>6500</v>
      </c>
      <c r="D14" s="17">
        <v>0.78</v>
      </c>
      <c r="E14" s="17">
        <v>0.71</v>
      </c>
      <c r="F14" s="17">
        <v>0.68</v>
      </c>
      <c r="G14" s="10"/>
    </row>
    <row r="15" spans="2:7" x14ac:dyDescent="0.25">
      <c r="B15" s="19" t="s">
        <v>26</v>
      </c>
      <c r="C15" s="42">
        <v>8700</v>
      </c>
      <c r="D15" s="17">
        <v>0.78</v>
      </c>
      <c r="E15" s="17">
        <v>0.71</v>
      </c>
      <c r="F15" s="17">
        <v>0.68</v>
      </c>
      <c r="G15" s="10"/>
    </row>
    <row r="16" spans="2:7" x14ac:dyDescent="0.25">
      <c r="B16" s="19" t="s">
        <v>9</v>
      </c>
      <c r="C16" s="42">
        <v>5000</v>
      </c>
      <c r="D16" s="17">
        <v>0.79</v>
      </c>
      <c r="E16" s="17">
        <v>0.71</v>
      </c>
      <c r="F16" s="17">
        <v>0.67</v>
      </c>
      <c r="G16" s="10"/>
    </row>
    <row r="17" spans="2:7" x14ac:dyDescent="0.25">
      <c r="B17" s="19" t="s">
        <v>12</v>
      </c>
      <c r="C17" s="42">
        <v>5700</v>
      </c>
      <c r="D17" s="17">
        <v>0.77</v>
      </c>
      <c r="E17" s="17">
        <v>0.69</v>
      </c>
      <c r="F17" s="17">
        <v>0.66</v>
      </c>
      <c r="G17" s="10"/>
    </row>
    <row r="18" spans="2:7" x14ac:dyDescent="0.25">
      <c r="B18" s="27" t="s">
        <v>54</v>
      </c>
      <c r="C18" s="42">
        <v>252500</v>
      </c>
      <c r="D18" s="17">
        <v>0.77</v>
      </c>
      <c r="E18" s="17">
        <v>0.69</v>
      </c>
      <c r="F18" s="17">
        <v>0.65086887835703</v>
      </c>
      <c r="G18" s="10"/>
    </row>
    <row r="19" spans="2:7" x14ac:dyDescent="0.25">
      <c r="B19" s="19" t="s">
        <v>2</v>
      </c>
      <c r="C19" s="42">
        <v>4400</v>
      </c>
      <c r="D19" s="17">
        <v>0.76</v>
      </c>
      <c r="E19" s="17">
        <v>0.69</v>
      </c>
      <c r="F19" s="17">
        <v>0.65</v>
      </c>
      <c r="G19" s="10"/>
    </row>
    <row r="20" spans="2:7" x14ac:dyDescent="0.25">
      <c r="B20" s="19" t="s">
        <v>5</v>
      </c>
      <c r="C20" s="42">
        <v>10000</v>
      </c>
      <c r="D20" s="17">
        <v>0.77</v>
      </c>
      <c r="E20" s="17">
        <v>0.69</v>
      </c>
      <c r="F20" s="17">
        <v>0.65</v>
      </c>
      <c r="G20" s="10"/>
    </row>
    <row r="21" spans="2:7" x14ac:dyDescent="0.25">
      <c r="B21" s="19" t="s">
        <v>25</v>
      </c>
      <c r="C21" s="42">
        <v>8400</v>
      </c>
      <c r="D21" s="17">
        <v>0.76</v>
      </c>
      <c r="E21" s="17">
        <v>0.68</v>
      </c>
      <c r="F21" s="17">
        <v>0.65</v>
      </c>
      <c r="G21" s="10"/>
    </row>
    <row r="22" spans="2:7" x14ac:dyDescent="0.25">
      <c r="B22" s="19" t="s">
        <v>10</v>
      </c>
      <c r="C22" s="42">
        <v>8100</v>
      </c>
      <c r="D22" s="17">
        <v>0.77</v>
      </c>
      <c r="E22" s="17">
        <v>0.69</v>
      </c>
      <c r="F22" s="17">
        <v>0.65</v>
      </c>
      <c r="G22" s="10"/>
    </row>
    <row r="23" spans="2:7" x14ac:dyDescent="0.25">
      <c r="B23" s="27" t="s">
        <v>55</v>
      </c>
      <c r="C23" s="42">
        <v>3370000</v>
      </c>
      <c r="D23" s="17">
        <v>0.77</v>
      </c>
      <c r="E23" s="17">
        <v>0.69</v>
      </c>
      <c r="F23" s="17">
        <v>0.65</v>
      </c>
      <c r="G23" s="10"/>
    </row>
    <row r="24" spans="2:7" x14ac:dyDescent="0.25">
      <c r="B24" s="19" t="s">
        <v>1</v>
      </c>
      <c r="C24" s="42">
        <v>9000</v>
      </c>
      <c r="D24" s="17">
        <v>0.76</v>
      </c>
      <c r="E24" s="17">
        <v>0.67</v>
      </c>
      <c r="F24" s="17">
        <v>0.64</v>
      </c>
      <c r="G24" s="10"/>
    </row>
    <row r="25" spans="2:7" x14ac:dyDescent="0.25">
      <c r="B25" s="19" t="s">
        <v>18</v>
      </c>
      <c r="C25" s="42">
        <v>8400</v>
      </c>
      <c r="D25" s="17">
        <v>0.76</v>
      </c>
      <c r="E25" s="17">
        <v>0.68</v>
      </c>
      <c r="F25" s="17">
        <v>0.64</v>
      </c>
      <c r="G25" s="10"/>
    </row>
    <row r="26" spans="2:7" x14ac:dyDescent="0.25">
      <c r="B26" s="19" t="s">
        <v>4</v>
      </c>
      <c r="C26" s="42">
        <v>9300</v>
      </c>
      <c r="D26" s="17">
        <v>0.77</v>
      </c>
      <c r="E26" s="17">
        <v>0.68</v>
      </c>
      <c r="F26" s="17">
        <v>0.64</v>
      </c>
      <c r="G26" s="10"/>
    </row>
    <row r="27" spans="2:7" x14ac:dyDescent="0.25">
      <c r="B27" s="19" t="s">
        <v>20</v>
      </c>
      <c r="C27" s="42">
        <v>6200</v>
      </c>
      <c r="D27" s="17">
        <v>0.75</v>
      </c>
      <c r="E27" s="17">
        <v>0.66</v>
      </c>
      <c r="F27" s="17">
        <v>0.64</v>
      </c>
      <c r="G27" s="10"/>
    </row>
    <row r="28" spans="2:7" x14ac:dyDescent="0.25">
      <c r="B28" s="19" t="s">
        <v>21</v>
      </c>
      <c r="C28" s="42">
        <v>6600</v>
      </c>
      <c r="D28" s="17">
        <v>0.77</v>
      </c>
      <c r="E28" s="17">
        <v>0.7</v>
      </c>
      <c r="F28" s="17">
        <v>0.64</v>
      </c>
      <c r="G28" s="10"/>
    </row>
    <row r="29" spans="2:7" x14ac:dyDescent="0.25">
      <c r="B29" s="19" t="s">
        <v>14</v>
      </c>
      <c r="C29" s="42">
        <v>6900</v>
      </c>
      <c r="D29" s="17">
        <v>0.77</v>
      </c>
      <c r="E29" s="17">
        <v>0.68</v>
      </c>
      <c r="F29" s="17">
        <v>0.64</v>
      </c>
      <c r="G29" s="10"/>
    </row>
    <row r="30" spans="2:7" x14ac:dyDescent="0.25">
      <c r="B30" s="19" t="s">
        <v>23</v>
      </c>
      <c r="C30" s="42">
        <v>6800</v>
      </c>
      <c r="D30" s="17">
        <v>0.74</v>
      </c>
      <c r="E30" s="17">
        <v>0.65</v>
      </c>
      <c r="F30" s="17">
        <v>0.64</v>
      </c>
      <c r="G30" s="10"/>
    </row>
    <row r="31" spans="2:7" x14ac:dyDescent="0.25">
      <c r="B31" s="19" t="s">
        <v>8</v>
      </c>
      <c r="C31" s="42">
        <v>4300</v>
      </c>
      <c r="D31" s="17">
        <v>0.75</v>
      </c>
      <c r="E31" s="17">
        <v>0.66</v>
      </c>
      <c r="F31" s="17">
        <v>0.63</v>
      </c>
      <c r="G31" s="10"/>
    </row>
    <row r="32" spans="2:7" x14ac:dyDescent="0.25">
      <c r="B32" s="19" t="s">
        <v>17</v>
      </c>
      <c r="C32" s="42">
        <v>7600</v>
      </c>
      <c r="D32" s="17">
        <v>0.74</v>
      </c>
      <c r="E32" s="17">
        <v>0.66</v>
      </c>
      <c r="F32" s="17">
        <v>0.62</v>
      </c>
      <c r="G32" s="10"/>
    </row>
    <row r="33" spans="2:7" x14ac:dyDescent="0.25">
      <c r="B33" s="19" t="s">
        <v>27</v>
      </c>
      <c r="C33" s="42">
        <v>7200</v>
      </c>
      <c r="D33" s="17">
        <v>0.75</v>
      </c>
      <c r="E33" s="17">
        <v>0.66</v>
      </c>
      <c r="F33" s="17">
        <v>0.62</v>
      </c>
      <c r="G33" s="10"/>
    </row>
    <row r="34" spans="2:7" x14ac:dyDescent="0.25">
      <c r="B34" s="19" t="s">
        <v>22</v>
      </c>
      <c r="C34" s="42">
        <v>10300</v>
      </c>
      <c r="D34" s="17">
        <v>0.76</v>
      </c>
      <c r="E34" s="17">
        <v>0.68</v>
      </c>
      <c r="F34" s="17">
        <v>0.61</v>
      </c>
      <c r="G34" s="10"/>
    </row>
    <row r="35" spans="2:7" x14ac:dyDescent="0.25">
      <c r="B35" s="19" t="s">
        <v>15</v>
      </c>
      <c r="C35" s="42">
        <v>6400</v>
      </c>
      <c r="D35" s="17">
        <v>0.74</v>
      </c>
      <c r="E35" s="17">
        <v>0.64</v>
      </c>
      <c r="F35" s="17">
        <v>0.61</v>
      </c>
      <c r="G35" s="10"/>
    </row>
    <row r="36" spans="2:7" x14ac:dyDescent="0.25">
      <c r="B36" s="19" t="s">
        <v>28</v>
      </c>
      <c r="C36" s="42">
        <v>6900</v>
      </c>
      <c r="D36" s="17">
        <v>0.75</v>
      </c>
      <c r="E36" s="17">
        <v>0.66</v>
      </c>
      <c r="F36" s="17">
        <v>0.61</v>
      </c>
      <c r="G36" s="10"/>
    </row>
    <row r="37" spans="2:7" x14ac:dyDescent="0.25">
      <c r="B37" s="19" t="s">
        <v>11</v>
      </c>
      <c r="C37" s="42">
        <v>5600</v>
      </c>
      <c r="D37" s="17">
        <v>0.74</v>
      </c>
      <c r="E37" s="17">
        <v>0.66</v>
      </c>
      <c r="F37" s="17">
        <v>0.61</v>
      </c>
    </row>
    <row r="38" spans="2:7" x14ac:dyDescent="0.25">
      <c r="B38" s="19" t="s">
        <v>16</v>
      </c>
      <c r="C38" s="42">
        <v>11600</v>
      </c>
      <c r="D38" s="17">
        <v>0.74</v>
      </c>
      <c r="E38" s="17">
        <v>0.64</v>
      </c>
      <c r="F38" s="17">
        <v>0.59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74A2F-5DAC-4BB0-BAC5-FFA1BBFE8BF6}">
  <dimension ref="B1:J79"/>
  <sheetViews>
    <sheetView topLeftCell="A19" zoomScale="85" zoomScaleNormal="85" workbookViewId="0">
      <selection activeCell="B1" sqref="B1"/>
    </sheetView>
  </sheetViews>
  <sheetFormatPr defaultRowHeight="15" x14ac:dyDescent="0.25"/>
  <cols>
    <col min="1" max="1" width="6.140625" style="22" customWidth="1"/>
    <col min="2" max="2" width="48" style="22" customWidth="1"/>
    <col min="3" max="3" width="17.5703125" style="35" customWidth="1"/>
    <col min="4" max="6" width="17.5703125" style="22" customWidth="1"/>
    <col min="7" max="21" width="9.28515625" style="22" customWidth="1"/>
    <col min="22" max="16384" width="9.140625" style="22"/>
  </cols>
  <sheetData>
    <row r="1" spans="2:10" ht="42" x14ac:dyDescent="0.25">
      <c r="B1" s="18" t="s">
        <v>70</v>
      </c>
      <c r="C1" s="34"/>
    </row>
    <row r="3" spans="2:10" x14ac:dyDescent="0.25">
      <c r="D3" s="3"/>
      <c r="E3" s="3"/>
      <c r="F3" s="3"/>
    </row>
    <row r="4" spans="2:10" ht="21.75" customHeight="1" x14ac:dyDescent="0.25">
      <c r="B4" s="38" t="s">
        <v>60</v>
      </c>
      <c r="C4" s="29"/>
      <c r="D4" s="29"/>
      <c r="E4" s="29"/>
      <c r="F4" s="47"/>
    </row>
    <row r="5" spans="2:10" ht="21.75" customHeight="1" x14ac:dyDescent="0.25">
      <c r="B5" s="38"/>
      <c r="C5" s="29"/>
      <c r="D5" s="29"/>
      <c r="E5" s="29"/>
      <c r="F5" s="47"/>
    </row>
    <row r="6" spans="2:10" ht="23.25" x14ac:dyDescent="0.25">
      <c r="B6" s="11" t="s">
        <v>46</v>
      </c>
      <c r="C6" s="37" t="s">
        <v>59</v>
      </c>
      <c r="D6" s="37" t="s">
        <v>56</v>
      </c>
      <c r="E6" s="37" t="s">
        <v>57</v>
      </c>
      <c r="F6" s="37" t="s">
        <v>58</v>
      </c>
      <c r="G6" s="15"/>
      <c r="J6" s="9"/>
    </row>
    <row r="7" spans="2:10" ht="16.5" customHeight="1" x14ac:dyDescent="0.25">
      <c r="B7" s="39" t="s">
        <v>43</v>
      </c>
      <c r="C7" s="20">
        <v>1047000</v>
      </c>
      <c r="D7" s="20">
        <v>884000</v>
      </c>
      <c r="E7" s="20">
        <v>800000</v>
      </c>
      <c r="F7" s="20">
        <v>747000</v>
      </c>
      <c r="G7" s="45"/>
      <c r="J7" s="10"/>
    </row>
    <row r="8" spans="2:10" ht="16.5" customHeight="1" x14ac:dyDescent="0.25">
      <c r="B8" s="39" t="s">
        <v>45</v>
      </c>
      <c r="C8" s="20">
        <v>471000</v>
      </c>
      <c r="D8" s="20">
        <v>340000</v>
      </c>
      <c r="E8" s="20">
        <v>309000</v>
      </c>
      <c r="F8" s="20">
        <v>286000</v>
      </c>
      <c r="G8" s="10"/>
      <c r="J8" s="10"/>
    </row>
    <row r="9" spans="2:10" ht="16.5" customHeight="1" x14ac:dyDescent="0.25">
      <c r="B9" s="39" t="s">
        <v>52</v>
      </c>
      <c r="C9" s="20">
        <v>264000</v>
      </c>
      <c r="D9" s="20">
        <v>225000</v>
      </c>
      <c r="E9" s="20">
        <v>217000</v>
      </c>
      <c r="F9" s="20">
        <v>209000</v>
      </c>
      <c r="G9" s="10"/>
      <c r="J9" s="10"/>
    </row>
    <row r="10" spans="2:10" ht="16.5" customHeight="1" x14ac:dyDescent="0.25">
      <c r="B10" s="39" t="s">
        <v>50</v>
      </c>
      <c r="C10" s="20">
        <v>220000</v>
      </c>
      <c r="D10" s="20">
        <v>188000</v>
      </c>
      <c r="E10" s="20">
        <v>173000</v>
      </c>
      <c r="F10" s="20">
        <v>176000</v>
      </c>
      <c r="G10" s="10"/>
      <c r="J10" s="10"/>
    </row>
    <row r="11" spans="2:10" ht="16.5" customHeight="1" x14ac:dyDescent="0.25">
      <c r="B11" s="39" t="s">
        <v>80</v>
      </c>
      <c r="C11" s="20">
        <v>283000</v>
      </c>
      <c r="D11" s="20">
        <v>198000</v>
      </c>
      <c r="E11" s="20">
        <v>171000</v>
      </c>
      <c r="F11" s="20">
        <v>161000</v>
      </c>
      <c r="G11" s="10"/>
      <c r="J11" s="10"/>
    </row>
    <row r="12" spans="2:10" ht="16.5" customHeight="1" x14ac:dyDescent="0.25">
      <c r="B12" s="39" t="s">
        <v>73</v>
      </c>
      <c r="C12" s="20">
        <v>188000</v>
      </c>
      <c r="D12" s="20">
        <v>140000</v>
      </c>
      <c r="E12" s="20">
        <v>120000</v>
      </c>
      <c r="F12" s="20">
        <v>113000</v>
      </c>
      <c r="G12" s="10"/>
      <c r="J12" s="10"/>
    </row>
    <row r="13" spans="2:10" ht="16.5" customHeight="1" x14ac:dyDescent="0.25">
      <c r="B13" s="39" t="s">
        <v>75</v>
      </c>
      <c r="C13" s="20">
        <v>180000</v>
      </c>
      <c r="D13" s="20">
        <v>122000</v>
      </c>
      <c r="E13" s="20">
        <v>109000</v>
      </c>
      <c r="F13" s="20">
        <v>94000</v>
      </c>
      <c r="G13" s="10"/>
      <c r="J13" s="10"/>
    </row>
    <row r="14" spans="2:10" ht="16.5" customHeight="1" x14ac:dyDescent="0.25">
      <c r="B14" s="39" t="s">
        <v>44</v>
      </c>
      <c r="C14" s="20">
        <v>114000</v>
      </c>
      <c r="D14" s="20">
        <v>91000</v>
      </c>
      <c r="E14" s="20">
        <v>85000</v>
      </c>
      <c r="F14" s="20">
        <v>82000</v>
      </c>
      <c r="G14" s="10"/>
      <c r="J14" s="10"/>
    </row>
    <row r="15" spans="2:10" ht="16.5" customHeight="1" x14ac:dyDescent="0.25">
      <c r="B15" s="39" t="s">
        <v>74</v>
      </c>
      <c r="C15" s="20">
        <v>157000</v>
      </c>
      <c r="D15" s="20">
        <v>102000</v>
      </c>
      <c r="E15" s="20">
        <v>93000</v>
      </c>
      <c r="F15" s="20">
        <v>79000</v>
      </c>
      <c r="G15" s="10"/>
      <c r="J15" s="10"/>
    </row>
    <row r="16" spans="2:10" ht="16.5" customHeight="1" x14ac:dyDescent="0.25">
      <c r="B16" s="39" t="s">
        <v>48</v>
      </c>
      <c r="C16" s="20">
        <v>99000</v>
      </c>
      <c r="D16" s="20">
        <v>76000</v>
      </c>
      <c r="E16" s="20">
        <v>72000</v>
      </c>
      <c r="F16" s="20">
        <v>68000</v>
      </c>
      <c r="G16" s="10"/>
      <c r="J16" s="10"/>
    </row>
    <row r="17" spans="2:10" ht="16.5" customHeight="1" x14ac:dyDescent="0.25">
      <c r="B17" s="39" t="s">
        <v>77</v>
      </c>
      <c r="C17" s="20">
        <v>83000</v>
      </c>
      <c r="D17" s="20">
        <v>62000</v>
      </c>
      <c r="E17" s="20">
        <v>54000</v>
      </c>
      <c r="F17" s="20">
        <v>52000</v>
      </c>
      <c r="G17" s="10"/>
      <c r="J17" s="10"/>
    </row>
    <row r="18" spans="2:10" ht="16.5" customHeight="1" x14ac:dyDescent="0.25">
      <c r="B18" s="39" t="s">
        <v>42</v>
      </c>
      <c r="C18" s="20">
        <v>78000</v>
      </c>
      <c r="D18" s="20">
        <v>60000</v>
      </c>
      <c r="E18" s="20">
        <v>53000</v>
      </c>
      <c r="F18" s="20">
        <v>49000</v>
      </c>
      <c r="G18" s="10"/>
      <c r="J18" s="10"/>
    </row>
    <row r="19" spans="2:10" ht="16.5" customHeight="1" x14ac:dyDescent="0.25">
      <c r="B19" s="39" t="s">
        <v>47</v>
      </c>
      <c r="C19" s="20">
        <v>107000</v>
      </c>
      <c r="D19" s="20">
        <v>63000</v>
      </c>
      <c r="E19" s="20">
        <v>48000</v>
      </c>
      <c r="F19" s="20">
        <v>35000</v>
      </c>
      <c r="G19" s="10"/>
      <c r="J19" s="10"/>
    </row>
    <row r="20" spans="2:10" ht="16.5" customHeight="1" x14ac:dyDescent="0.25">
      <c r="B20" s="39" t="s">
        <v>49</v>
      </c>
      <c r="C20" s="20">
        <v>37000</v>
      </c>
      <c r="D20" s="20">
        <v>24000</v>
      </c>
      <c r="E20" s="20">
        <v>22000</v>
      </c>
      <c r="F20" s="20">
        <v>19000</v>
      </c>
      <c r="G20" s="10"/>
      <c r="J20" s="10"/>
    </row>
    <row r="21" spans="2:10" ht="16.5" customHeight="1" x14ac:dyDescent="0.25">
      <c r="B21" s="39" t="s">
        <v>76</v>
      </c>
      <c r="C21" s="20">
        <v>19000</v>
      </c>
      <c r="D21" s="20">
        <v>13000</v>
      </c>
      <c r="E21" s="20">
        <v>12000</v>
      </c>
      <c r="F21" s="20">
        <v>10000</v>
      </c>
      <c r="G21" s="10"/>
      <c r="J21" s="10"/>
    </row>
    <row r="22" spans="2:10" ht="16.5" customHeight="1" x14ac:dyDescent="0.25">
      <c r="B22" s="39" t="s">
        <v>79</v>
      </c>
      <c r="C22" s="20">
        <v>15000</v>
      </c>
      <c r="D22" s="20">
        <v>9000</v>
      </c>
      <c r="E22" s="20">
        <v>8000</v>
      </c>
      <c r="F22" s="20">
        <v>8000</v>
      </c>
      <c r="G22" s="10"/>
      <c r="J22" s="10"/>
    </row>
    <row r="23" spans="2:10" ht="16.5" customHeight="1" x14ac:dyDescent="0.25">
      <c r="B23" s="39" t="s">
        <v>72</v>
      </c>
      <c r="C23" s="20">
        <v>7000</v>
      </c>
      <c r="D23" s="20">
        <v>5000</v>
      </c>
      <c r="E23" s="20">
        <v>5000</v>
      </c>
      <c r="F23" s="20">
        <v>4000</v>
      </c>
      <c r="G23" s="10"/>
      <c r="J23" s="10"/>
    </row>
    <row r="24" spans="2:10" ht="15.75" thickBot="1" x14ac:dyDescent="0.3">
      <c r="B24" s="28"/>
      <c r="C24" s="36"/>
      <c r="D24" s="23"/>
      <c r="E24" s="23"/>
      <c r="F24" s="23"/>
      <c r="G24" s="10"/>
      <c r="J24" s="10"/>
    </row>
    <row r="25" spans="2:10" ht="19.5" customHeight="1" thickBot="1" x14ac:dyDescent="0.35">
      <c r="B25" s="25" t="s">
        <v>53</v>
      </c>
      <c r="C25" s="31">
        <f>SUM(C7:C23)</f>
        <v>3369000</v>
      </c>
      <c r="D25" s="31">
        <v>2604000</v>
      </c>
      <c r="E25" s="31">
        <v>2350000</v>
      </c>
      <c r="F25" s="32">
        <f>SUM(F7:F23)</f>
        <v>2192000</v>
      </c>
    </row>
    <row r="31" spans="2:10" ht="18.75" x14ac:dyDescent="0.25">
      <c r="B31" s="38" t="s">
        <v>61</v>
      </c>
    </row>
    <row r="32" spans="2:10" ht="22.5" customHeight="1" x14ac:dyDescent="0.25">
      <c r="B32" s="38"/>
      <c r="C32" s="33"/>
    </row>
    <row r="33" spans="2:6" ht="23.25" x14ac:dyDescent="0.25">
      <c r="B33" s="11" t="s">
        <v>46</v>
      </c>
      <c r="C33" s="37" t="s">
        <v>59</v>
      </c>
      <c r="D33" s="37" t="s">
        <v>56</v>
      </c>
      <c r="E33" s="37" t="s">
        <v>57</v>
      </c>
      <c r="F33" s="37" t="s">
        <v>58</v>
      </c>
    </row>
    <row r="34" spans="2:6" ht="16.5" customHeight="1" x14ac:dyDescent="0.25">
      <c r="B34" s="39" t="s">
        <v>50</v>
      </c>
      <c r="C34" s="20">
        <v>220000</v>
      </c>
      <c r="D34" s="30">
        <v>0.85</v>
      </c>
      <c r="E34" s="30">
        <v>0.78</v>
      </c>
      <c r="F34" s="30">
        <v>0.8</v>
      </c>
    </row>
    <row r="35" spans="2:6" ht="16.5" customHeight="1" x14ac:dyDescent="0.25">
      <c r="B35" s="39" t="s">
        <v>52</v>
      </c>
      <c r="C35" s="20">
        <v>264000</v>
      </c>
      <c r="D35" s="30">
        <v>0.84</v>
      </c>
      <c r="E35" s="30">
        <v>0.81</v>
      </c>
      <c r="F35" s="30">
        <v>0.79</v>
      </c>
    </row>
    <row r="36" spans="2:6" ht="16.5" customHeight="1" x14ac:dyDescent="0.25">
      <c r="B36" s="39" t="s">
        <v>44</v>
      </c>
      <c r="C36" s="20">
        <v>114000</v>
      </c>
      <c r="D36" s="30">
        <v>0.8</v>
      </c>
      <c r="E36" s="30">
        <v>0.74</v>
      </c>
      <c r="F36" s="30">
        <v>0.72</v>
      </c>
    </row>
    <row r="37" spans="2:6" ht="16.5" customHeight="1" x14ac:dyDescent="0.25">
      <c r="B37" s="39" t="s">
        <v>43</v>
      </c>
      <c r="C37" s="20">
        <v>1047000</v>
      </c>
      <c r="D37" s="30">
        <v>0.83</v>
      </c>
      <c r="E37" s="30">
        <v>0.76</v>
      </c>
      <c r="F37" s="30">
        <v>0.71</v>
      </c>
    </row>
    <row r="38" spans="2:6" ht="16.5" customHeight="1" x14ac:dyDescent="0.25">
      <c r="B38" s="39" t="s">
        <v>48</v>
      </c>
      <c r="C38" s="20">
        <v>99000</v>
      </c>
      <c r="D38" s="30">
        <v>0.77</v>
      </c>
      <c r="E38" s="30">
        <v>0.73</v>
      </c>
      <c r="F38" s="30">
        <v>0.68</v>
      </c>
    </row>
    <row r="39" spans="2:6" ht="16.5" customHeight="1" x14ac:dyDescent="0.25">
      <c r="B39" s="39" t="s">
        <v>72</v>
      </c>
      <c r="C39" s="20">
        <v>7000</v>
      </c>
      <c r="D39" s="30">
        <v>0.72</v>
      </c>
      <c r="E39" s="30">
        <v>0.68</v>
      </c>
      <c r="F39" s="30">
        <v>0.64</v>
      </c>
    </row>
    <row r="40" spans="2:6" ht="16.5" customHeight="1" x14ac:dyDescent="0.25">
      <c r="B40" s="39" t="s">
        <v>77</v>
      </c>
      <c r="C40" s="20">
        <v>83000</v>
      </c>
      <c r="D40" s="30">
        <v>0.75</v>
      </c>
      <c r="E40" s="30">
        <v>0.65</v>
      </c>
      <c r="F40" s="30">
        <v>0.63</v>
      </c>
    </row>
    <row r="41" spans="2:6" ht="16.5" customHeight="1" x14ac:dyDescent="0.25">
      <c r="B41" s="39" t="s">
        <v>42</v>
      </c>
      <c r="C41" s="20">
        <v>78000</v>
      </c>
      <c r="D41" s="30">
        <v>0.76</v>
      </c>
      <c r="E41" s="30">
        <v>0.68</v>
      </c>
      <c r="F41" s="30">
        <v>0.63</v>
      </c>
    </row>
    <row r="42" spans="2:6" ht="16.5" customHeight="1" x14ac:dyDescent="0.25">
      <c r="B42" s="39" t="s">
        <v>45</v>
      </c>
      <c r="C42" s="20">
        <v>471000</v>
      </c>
      <c r="D42" s="30">
        <v>0.72</v>
      </c>
      <c r="E42" s="30">
        <v>0.65</v>
      </c>
      <c r="F42" s="30">
        <v>0.61</v>
      </c>
    </row>
    <row r="43" spans="2:6" ht="16.5" customHeight="1" x14ac:dyDescent="0.25">
      <c r="B43" s="39" t="s">
        <v>73</v>
      </c>
      <c r="C43" s="20">
        <v>188000</v>
      </c>
      <c r="D43" s="30">
        <v>0.74</v>
      </c>
      <c r="E43" s="30">
        <v>0.63</v>
      </c>
      <c r="F43" s="30">
        <v>0.6</v>
      </c>
    </row>
    <row r="44" spans="2:6" ht="16.5" customHeight="1" x14ac:dyDescent="0.25">
      <c r="B44" s="39" t="s">
        <v>78</v>
      </c>
      <c r="C44" s="20">
        <v>283000</v>
      </c>
      <c r="D44" s="30">
        <v>0.69</v>
      </c>
      <c r="E44" s="30">
        <v>0.6</v>
      </c>
      <c r="F44" s="30">
        <v>0.56999999999999995</v>
      </c>
    </row>
    <row r="45" spans="2:6" ht="16.5" customHeight="1" x14ac:dyDescent="0.25">
      <c r="B45" s="39" t="s">
        <v>76</v>
      </c>
      <c r="C45" s="20">
        <v>19000</v>
      </c>
      <c r="D45" s="30">
        <v>0.7</v>
      </c>
      <c r="E45" s="30">
        <v>0.64</v>
      </c>
      <c r="F45" s="30">
        <v>0.54</v>
      </c>
    </row>
    <row r="46" spans="2:6" ht="16.5" customHeight="1" x14ac:dyDescent="0.25">
      <c r="B46" s="39" t="s">
        <v>75</v>
      </c>
      <c r="C46" s="20">
        <v>180000</v>
      </c>
      <c r="D46" s="30">
        <v>0.67</v>
      </c>
      <c r="E46" s="30">
        <v>0.6</v>
      </c>
      <c r="F46" s="30">
        <v>0.52</v>
      </c>
    </row>
    <row r="47" spans="2:6" ht="16.5" customHeight="1" x14ac:dyDescent="0.25">
      <c r="B47" s="39" t="s">
        <v>49</v>
      </c>
      <c r="C47" s="20">
        <v>37000</v>
      </c>
      <c r="D47" s="30">
        <v>0.64</v>
      </c>
      <c r="E47" s="30">
        <v>0.59</v>
      </c>
      <c r="F47" s="30">
        <v>0.51</v>
      </c>
    </row>
    <row r="48" spans="2:6" ht="16.5" customHeight="1" x14ac:dyDescent="0.25">
      <c r="B48" s="39" t="s">
        <v>74</v>
      </c>
      <c r="C48" s="20">
        <v>157000</v>
      </c>
      <c r="D48" s="30">
        <v>0.65</v>
      </c>
      <c r="E48" s="30">
        <v>0.59</v>
      </c>
      <c r="F48" s="30">
        <v>0.5</v>
      </c>
    </row>
    <row r="49" spans="2:6" ht="16.5" customHeight="1" x14ac:dyDescent="0.25">
      <c r="B49" s="39" t="s">
        <v>79</v>
      </c>
      <c r="C49" s="20">
        <v>15000</v>
      </c>
      <c r="D49" s="30">
        <v>0.62</v>
      </c>
      <c r="E49" s="30">
        <v>0.54</v>
      </c>
      <c r="F49" s="30">
        <v>0.5</v>
      </c>
    </row>
    <row r="50" spans="2:6" ht="16.5" customHeight="1" x14ac:dyDescent="0.25">
      <c r="B50" s="39" t="s">
        <v>47</v>
      </c>
      <c r="C50" s="20">
        <v>107000</v>
      </c>
      <c r="D50" s="30">
        <v>0.59</v>
      </c>
      <c r="E50" s="30">
        <v>0.44</v>
      </c>
      <c r="F50" s="30">
        <v>0.33</v>
      </c>
    </row>
    <row r="51" spans="2:6" ht="15.75" thickBot="1" x14ac:dyDescent="0.3">
      <c r="B51" s="28"/>
      <c r="C51" s="36"/>
      <c r="D51" s="23"/>
      <c r="E51" s="23"/>
      <c r="F51" s="23"/>
    </row>
    <row r="52" spans="2:6" ht="19.5" thickBot="1" x14ac:dyDescent="0.35">
      <c r="B52" s="25" t="s">
        <v>53</v>
      </c>
      <c r="C52" s="31">
        <f>SUM(C34:C50)</f>
        <v>3369000</v>
      </c>
      <c r="D52" s="40">
        <v>0.77</v>
      </c>
      <c r="E52" s="40">
        <v>0.69</v>
      </c>
      <c r="F52" s="41">
        <v>0.56999999999999995</v>
      </c>
    </row>
    <row r="58" spans="2:6" ht="22.5" customHeight="1" x14ac:dyDescent="0.25">
      <c r="B58" s="38" t="s">
        <v>62</v>
      </c>
      <c r="C58" s="33"/>
    </row>
    <row r="59" spans="2:6" ht="22.5" customHeight="1" x14ac:dyDescent="0.25">
      <c r="B59" s="38"/>
      <c r="C59" s="33"/>
    </row>
    <row r="60" spans="2:6" ht="23.25" x14ac:dyDescent="0.25">
      <c r="B60" s="11" t="s">
        <v>46</v>
      </c>
      <c r="C60" s="37" t="s">
        <v>59</v>
      </c>
      <c r="D60" s="37" t="s">
        <v>56</v>
      </c>
      <c r="E60" s="37" t="s">
        <v>57</v>
      </c>
      <c r="F60" s="37" t="s">
        <v>58</v>
      </c>
    </row>
    <row r="61" spans="2:6" ht="16.5" customHeight="1" x14ac:dyDescent="0.25">
      <c r="B61" s="39" t="s">
        <v>43</v>
      </c>
      <c r="C61" s="20">
        <v>1047000</v>
      </c>
      <c r="D61" s="20">
        <v>3120</v>
      </c>
      <c r="E61" s="20">
        <v>2450</v>
      </c>
      <c r="F61" s="20">
        <v>2580</v>
      </c>
    </row>
    <row r="62" spans="2:6" ht="16.5" customHeight="1" x14ac:dyDescent="0.25">
      <c r="B62" s="39" t="s">
        <v>45</v>
      </c>
      <c r="C62" s="20">
        <v>471000</v>
      </c>
      <c r="D62" s="20">
        <v>859</v>
      </c>
      <c r="E62" s="20">
        <v>680</v>
      </c>
      <c r="F62" s="20">
        <v>710</v>
      </c>
    </row>
    <row r="63" spans="2:6" ht="16.5" customHeight="1" x14ac:dyDescent="0.25">
      <c r="B63" s="39" t="s">
        <v>52</v>
      </c>
      <c r="C63" s="20">
        <v>264000</v>
      </c>
      <c r="D63" s="20">
        <v>490</v>
      </c>
      <c r="E63" s="20">
        <v>410</v>
      </c>
      <c r="F63" s="20">
        <v>450</v>
      </c>
    </row>
    <row r="64" spans="2:6" ht="16.5" customHeight="1" x14ac:dyDescent="0.25">
      <c r="B64" s="39" t="s">
        <v>50</v>
      </c>
      <c r="C64" s="20">
        <v>220000</v>
      </c>
      <c r="D64" s="20">
        <v>418</v>
      </c>
      <c r="E64" s="20">
        <v>337</v>
      </c>
      <c r="F64" s="20">
        <v>391</v>
      </c>
    </row>
    <row r="65" spans="2:6" ht="16.5" customHeight="1" x14ac:dyDescent="0.25">
      <c r="B65" s="39" t="s">
        <v>80</v>
      </c>
      <c r="C65" s="20">
        <v>283000</v>
      </c>
      <c r="D65" s="20">
        <v>409</v>
      </c>
      <c r="E65" s="20">
        <v>304</v>
      </c>
      <c r="F65" s="20">
        <v>322</v>
      </c>
    </row>
    <row r="66" spans="2:6" ht="16.5" customHeight="1" x14ac:dyDescent="0.25">
      <c r="B66" s="39" t="s">
        <v>75</v>
      </c>
      <c r="C66" s="20">
        <v>180000</v>
      </c>
      <c r="D66" s="20">
        <v>421</v>
      </c>
      <c r="E66" s="20">
        <v>326</v>
      </c>
      <c r="F66" s="20">
        <v>313</v>
      </c>
    </row>
    <row r="67" spans="2:6" ht="16.5" customHeight="1" x14ac:dyDescent="0.25">
      <c r="B67" s="39" t="s">
        <v>73</v>
      </c>
      <c r="C67" s="20">
        <v>188000</v>
      </c>
      <c r="D67" s="20">
        <v>401</v>
      </c>
      <c r="E67" s="20">
        <v>295</v>
      </c>
      <c r="F67" s="20">
        <v>313</v>
      </c>
    </row>
    <row r="68" spans="2:6" ht="16.5" customHeight="1" x14ac:dyDescent="0.25">
      <c r="B68" s="39" t="s">
        <v>74</v>
      </c>
      <c r="C68" s="20">
        <v>157000</v>
      </c>
      <c r="D68" s="20">
        <v>296</v>
      </c>
      <c r="E68" s="20">
        <v>234</v>
      </c>
      <c r="F68" s="20">
        <v>221</v>
      </c>
    </row>
    <row r="69" spans="2:6" ht="16.5" customHeight="1" x14ac:dyDescent="0.25">
      <c r="B69" s="39" t="s">
        <v>44</v>
      </c>
      <c r="C69" s="20">
        <v>114000</v>
      </c>
      <c r="D69" s="20">
        <v>222</v>
      </c>
      <c r="E69" s="20">
        <v>181</v>
      </c>
      <c r="F69" s="20">
        <v>199</v>
      </c>
    </row>
    <row r="70" spans="2:6" ht="16.5" customHeight="1" x14ac:dyDescent="0.25">
      <c r="B70" s="39" t="s">
        <v>48</v>
      </c>
      <c r="C70" s="20">
        <v>99000</v>
      </c>
      <c r="D70" s="20">
        <v>207</v>
      </c>
      <c r="E70" s="20">
        <v>171</v>
      </c>
      <c r="F70" s="20">
        <v>181</v>
      </c>
    </row>
    <row r="71" spans="2:6" ht="16.5" customHeight="1" x14ac:dyDescent="0.25">
      <c r="B71" s="39" t="s">
        <v>42</v>
      </c>
      <c r="C71" s="20">
        <v>78000</v>
      </c>
      <c r="D71" s="20">
        <v>181</v>
      </c>
      <c r="E71" s="20">
        <v>139</v>
      </c>
      <c r="F71" s="20">
        <v>145</v>
      </c>
    </row>
    <row r="72" spans="2:6" ht="16.5" customHeight="1" x14ac:dyDescent="0.25">
      <c r="B72" s="39" t="s">
        <v>81</v>
      </c>
      <c r="C72" s="20">
        <v>83000</v>
      </c>
      <c r="D72" s="20">
        <v>168</v>
      </c>
      <c r="E72" s="20">
        <v>128</v>
      </c>
      <c r="F72" s="20">
        <v>140</v>
      </c>
    </row>
    <row r="73" spans="2:6" ht="16.5" customHeight="1" x14ac:dyDescent="0.25">
      <c r="B73" s="39" t="s">
        <v>47</v>
      </c>
      <c r="C73" s="20">
        <v>107000</v>
      </c>
      <c r="D73" s="20">
        <v>201</v>
      </c>
      <c r="E73" s="20">
        <v>132</v>
      </c>
      <c r="F73" s="20">
        <v>108</v>
      </c>
    </row>
    <row r="74" spans="2:6" ht="16.5" customHeight="1" x14ac:dyDescent="0.25">
      <c r="B74" s="39" t="s">
        <v>49</v>
      </c>
      <c r="C74" s="20">
        <v>37000</v>
      </c>
      <c r="D74" s="20">
        <v>81</v>
      </c>
      <c r="E74" s="20">
        <v>64</v>
      </c>
      <c r="F74" s="20">
        <v>61</v>
      </c>
    </row>
    <row r="75" spans="2:6" ht="16.5" customHeight="1" x14ac:dyDescent="0.25">
      <c r="B75" s="39" t="s">
        <v>76</v>
      </c>
      <c r="C75" s="20">
        <v>19000</v>
      </c>
      <c r="D75" s="20">
        <v>56</v>
      </c>
      <c r="E75" s="20">
        <v>44</v>
      </c>
      <c r="F75" s="20">
        <v>41</v>
      </c>
    </row>
    <row r="76" spans="2:6" ht="16.5" customHeight="1" x14ac:dyDescent="0.25">
      <c r="B76" s="39" t="s">
        <v>51</v>
      </c>
      <c r="C76" s="20">
        <v>15000</v>
      </c>
      <c r="D76" s="20">
        <v>31</v>
      </c>
      <c r="E76" s="20">
        <v>23</v>
      </c>
      <c r="F76" s="20">
        <v>24</v>
      </c>
    </row>
    <row r="77" spans="2:6" ht="16.5" customHeight="1" x14ac:dyDescent="0.25">
      <c r="B77" s="39" t="s">
        <v>72</v>
      </c>
      <c r="C77" s="20">
        <v>7000</v>
      </c>
      <c r="D77" s="20">
        <v>12</v>
      </c>
      <c r="E77" s="20">
        <v>10</v>
      </c>
      <c r="F77" s="20">
        <v>11</v>
      </c>
    </row>
    <row r="78" spans="2:6" ht="15.75" thickBot="1" x14ac:dyDescent="0.3">
      <c r="B78" s="28"/>
      <c r="C78" s="36"/>
      <c r="D78" s="23"/>
      <c r="E78" s="23"/>
      <c r="F78" s="23"/>
    </row>
    <row r="79" spans="2:6" ht="19.5" thickBot="1" x14ac:dyDescent="0.35">
      <c r="B79" s="25" t="s">
        <v>53</v>
      </c>
      <c r="C79" s="31">
        <f>SUM(C61:C77)</f>
        <v>3369000</v>
      </c>
      <c r="D79" s="31">
        <v>7576</v>
      </c>
      <c r="E79" s="31">
        <f>SUM(E61:E77)</f>
        <v>5928</v>
      </c>
      <c r="F79" s="32">
        <f>SUM(F61:F77)</f>
        <v>6210</v>
      </c>
    </row>
  </sheetData>
  <autoFilter ref="B60:F77" xr:uid="{B4A89388-0FE6-4CDC-9666-DCA89EA85C72}">
    <sortState xmlns:xlrd2="http://schemas.microsoft.com/office/spreadsheetml/2017/richdata2" ref="B61:F77">
      <sortCondition descending="1" ref="F60:F77"/>
    </sortState>
  </autoFilter>
  <sortState xmlns:xlrd2="http://schemas.microsoft.com/office/spreadsheetml/2017/richdata2" ref="B7:F23">
    <sortCondition descending="1" ref="F7:F23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207BDD-BAFD-4DE8-8828-B2D6FEF27F48}">
  <ds:schemaRefs>
    <ds:schemaRef ds:uri="http://schemas.microsoft.com/office/2006/metadata/properties"/>
    <ds:schemaRef ds:uri="http://schemas.microsoft.com/office/infopath/2007/PartnerControls"/>
    <ds:schemaRef ds:uri="a9f12287-5f74-4593-92c9-e973669b9a71"/>
  </ds:schemaRefs>
</ds:datastoreItem>
</file>

<file path=customXml/itemProps2.xml><?xml version="1.0" encoding="utf-8"?>
<ds:datastoreItem xmlns:ds="http://schemas.openxmlformats.org/officeDocument/2006/customXml" ds:itemID="{D1899223-E888-492C-871E-3F71AA749F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154CE2-85AD-4FC0-A526-21BD719C7A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SELEP</vt:lpstr>
      <vt:lpstr>FED AREAS</vt:lpstr>
      <vt:lpstr>TAKE-UP</vt:lpstr>
      <vt:lpstr>SECTOR</vt:lpstr>
    </vt:vector>
  </TitlesOfParts>
  <Company>Essex County Council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Jones, Data Intelligence Insight Officer</dc:creator>
  <cp:lastModifiedBy>Richard Fitzgerald -  Economic Data Analyst</cp:lastModifiedBy>
  <dcterms:created xsi:type="dcterms:W3CDTF">2020-07-09T15:14:36Z</dcterms:created>
  <dcterms:modified xsi:type="dcterms:W3CDTF">2021-03-19T13:34:06Z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2020-07-09T15:16:05Z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75a6bff6-21a1-423e-bda6-0000e018c91b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