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8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4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5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6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7.xml" ContentType="application/vnd.openxmlformats-officedocument.themeOverrid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8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9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0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1.xml" ContentType="application/vnd.openxmlformats-officedocument.themeOverrid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2.xml" ContentType="application/vnd.openxmlformats-officedocument.themeOverride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3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5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6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17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18.xml" ContentType="application/vnd.openxmlformats-officedocument.themeOverrid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19.xml" ContentType="application/vnd.openxmlformats-officedocument.themeOverrid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20.xml" ContentType="application/vnd.openxmlformats-officedocument.themeOverride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21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22.xml" ContentType="application/vnd.openxmlformats-officedocument.themeOverrid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23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24.xml" ContentType="application/vnd.openxmlformats-officedocument.themeOverride+xml"/>
  <Override PartName="/xl/drawings/drawing18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.sharepoint.com/sites/SELEPSecretariatAll/Shared Documents/General/Strategy/Data and intelligence/COVID Datasets/02 April 21/"/>
    </mc:Choice>
  </mc:AlternateContent>
  <xr:revisionPtr revIDLastSave="0" documentId="8_{441BDBB8-A797-482B-84E8-8126B396FD6E}" xr6:coauthVersionLast="45" xr6:coauthVersionMax="45" xr10:uidLastSave="{00000000-0000-0000-0000-000000000000}"/>
  <bookViews>
    <workbookView xWindow="25080" yWindow="-120" windowWidth="29040" windowHeight="15840" tabRatio="756" xr2:uid="{6DFA28AF-5170-4826-9C41-D0990F09BC9E}"/>
  </bookViews>
  <sheets>
    <sheet name="Index" sheetId="19" r:id="rId1"/>
    <sheet name="CJRS L" sheetId="2" r:id="rId2"/>
    <sheet name="CJRS FA" sheetId="3" r:id="rId3"/>
    <sheet name="CJRS LA" sheetId="4" r:id="rId4"/>
    <sheet name="CJRS S" sheetId="5" r:id="rId5"/>
    <sheet name="SEIS L" sheetId="6" r:id="rId6"/>
    <sheet name="SEIS FA" sheetId="8" r:id="rId7"/>
    <sheet name="SEIS LA" sheetId="9" r:id="rId8"/>
    <sheet name="CC L" sheetId="10" r:id="rId9"/>
    <sheet name="CC FA" sheetId="11" r:id="rId10"/>
    <sheet name="CC LA" sheetId="12" r:id="rId11"/>
    <sheet name="Grants L" sheetId="13" r:id="rId12"/>
    <sheet name="Grants FA" sheetId="14" r:id="rId13"/>
    <sheet name="Grants LA" sheetId="15" r:id="rId14"/>
    <sheet name="Loans L" sheetId="16" r:id="rId15"/>
    <sheet name="Loans FA" sheetId="17" r:id="rId16"/>
    <sheet name="Loans WPC" sheetId="18" r:id="rId17"/>
    <sheet name="GH" sheetId="20" r:id="rId18"/>
  </sheets>
  <definedNames>
    <definedName name="_xlnm._FilterDatabase" localSheetId="4" hidden="1">'CJRS S'!$A$21:$G$34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8" i="18" l="1"/>
  <c r="F69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33" i="18"/>
  <c r="F34" i="18"/>
  <c r="D72" i="18"/>
  <c r="C72" i="18"/>
  <c r="F71" i="18"/>
  <c r="F70" i="18"/>
  <c r="F67" i="18"/>
  <c r="F66" i="18"/>
  <c r="F65" i="18"/>
  <c r="D59" i="18"/>
  <c r="C59" i="18"/>
  <c r="F42" i="18"/>
  <c r="D36" i="18"/>
  <c r="C36" i="18"/>
  <c r="F35" i="18"/>
  <c r="F32" i="18"/>
  <c r="F31" i="18"/>
  <c r="F30" i="18"/>
  <c r="F29" i="18"/>
  <c r="F28" i="18"/>
  <c r="F27" i="18"/>
  <c r="F26" i="18"/>
  <c r="F25" i="18"/>
  <c r="D16" i="18"/>
  <c r="C16" i="18"/>
  <c r="F15" i="18"/>
  <c r="F14" i="18"/>
  <c r="F13" i="18"/>
  <c r="F12" i="18"/>
  <c r="F11" i="18"/>
  <c r="C52" i="17"/>
  <c r="C51" i="17"/>
  <c r="C50" i="17"/>
  <c r="C49" i="17"/>
  <c r="F40" i="17"/>
  <c r="F39" i="17"/>
  <c r="F30" i="17"/>
  <c r="F29" i="17"/>
  <c r="F20" i="17"/>
  <c r="F19" i="17"/>
  <c r="F10" i="17"/>
  <c r="F9" i="17"/>
  <c r="F11" i="16"/>
  <c r="F10" i="16"/>
  <c r="F72" i="18" l="1"/>
  <c r="F59" i="18"/>
  <c r="F36" i="18"/>
  <c r="F16" i="18"/>
  <c r="G57" i="15" l="1"/>
  <c r="G58" i="15"/>
  <c r="G59" i="15"/>
  <c r="G60" i="15"/>
  <c r="G56" i="15"/>
  <c r="D61" i="15"/>
  <c r="E61" i="15"/>
  <c r="F61" i="15"/>
  <c r="G61" i="15"/>
  <c r="C61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37" i="15"/>
  <c r="D50" i="15"/>
  <c r="E50" i="15"/>
  <c r="F50" i="15"/>
  <c r="C50" i="15"/>
  <c r="G23" i="15"/>
  <c r="G24" i="15"/>
  <c r="G25" i="15"/>
  <c r="G26" i="15"/>
  <c r="G27" i="15"/>
  <c r="G28" i="15"/>
  <c r="G29" i="15"/>
  <c r="G30" i="15"/>
  <c r="G22" i="15"/>
  <c r="D31" i="15"/>
  <c r="E31" i="15"/>
  <c r="F31" i="15"/>
  <c r="C31" i="15"/>
  <c r="G9" i="15"/>
  <c r="G10" i="15"/>
  <c r="G11" i="15"/>
  <c r="G12" i="15"/>
  <c r="G8" i="15"/>
  <c r="D13" i="15"/>
  <c r="E13" i="15"/>
  <c r="F13" i="15"/>
  <c r="C13" i="15"/>
  <c r="C49" i="14"/>
  <c r="C48" i="14"/>
  <c r="C47" i="14"/>
  <c r="C46" i="14"/>
  <c r="D40" i="14"/>
  <c r="E40" i="14"/>
  <c r="F40" i="14"/>
  <c r="C40" i="14"/>
  <c r="F30" i="14"/>
  <c r="E30" i="14"/>
  <c r="D30" i="14"/>
  <c r="C30" i="14"/>
  <c r="F20" i="14"/>
  <c r="E20" i="14"/>
  <c r="D20" i="14"/>
  <c r="C20" i="14"/>
  <c r="F10" i="14"/>
  <c r="E10" i="14"/>
  <c r="D10" i="14"/>
  <c r="C10" i="14"/>
  <c r="G50" i="15" l="1"/>
  <c r="G31" i="15"/>
  <c r="G13" i="15"/>
  <c r="C42" i="14"/>
  <c r="C32" i="14"/>
  <c r="C22" i="14"/>
  <c r="C12" i="14"/>
  <c r="C19" i="13" l="1"/>
  <c r="D63" i="12" l="1"/>
  <c r="C63" i="12"/>
  <c r="D52" i="12"/>
  <c r="C52" i="12"/>
  <c r="D33" i="12"/>
  <c r="C33" i="12"/>
  <c r="D15" i="12"/>
  <c r="C15" i="12"/>
  <c r="C42" i="8" l="1"/>
  <c r="C32" i="8"/>
  <c r="C22" i="8"/>
  <c r="C12" i="8"/>
  <c r="C12" i="6"/>
  <c r="G29" i="5" l="1"/>
  <c r="G30" i="5"/>
  <c r="G31" i="5"/>
  <c r="G32" i="5"/>
  <c r="G33" i="5"/>
  <c r="G34" i="5"/>
  <c r="G35" i="5"/>
  <c r="G36" i="5"/>
  <c r="G37" i="5"/>
  <c r="G38" i="5"/>
  <c r="G39" i="5"/>
  <c r="G40" i="5"/>
  <c r="G41" i="5"/>
</calcChain>
</file>

<file path=xl/sharedStrings.xml><?xml version="1.0" encoding="utf-8"?>
<sst xmlns="http://schemas.openxmlformats.org/spreadsheetml/2006/main" count="616" uniqueCount="199">
  <si>
    <t>HMRC, Coronavirus Job Retention Scheme statistics: March 2021</t>
  </si>
  <si>
    <t>Month</t>
  </si>
  <si>
    <t>SELEP residents - Furloughed jobs</t>
  </si>
  <si>
    <t>As percentage of eligible</t>
  </si>
  <si>
    <t>UK furlough rate</t>
  </si>
  <si>
    <t>East Sussex</t>
  </si>
  <si>
    <t>Essex</t>
  </si>
  <si>
    <t>Kent and Medway</t>
  </si>
  <si>
    <t>South Essex</t>
  </si>
  <si>
    <t>SELEP</t>
  </si>
  <si>
    <t>Rates - as percentage of eligible</t>
  </si>
  <si>
    <t>CJRS, Employees on furloughs by place of residence, at Month-end date</t>
  </si>
  <si>
    <t>Job Counts</t>
  </si>
  <si>
    <t>Eastbourne</t>
  </si>
  <si>
    <t>Hastings</t>
  </si>
  <si>
    <t>Lewes</t>
  </si>
  <si>
    <t>Rother</t>
  </si>
  <si>
    <t>Wealden</t>
  </si>
  <si>
    <t>Braintree</t>
  </si>
  <si>
    <t>Brentwood</t>
  </si>
  <si>
    <t>Chelmsford</t>
  </si>
  <si>
    <t>Colchester</t>
  </si>
  <si>
    <t>Epping Forest</t>
  </si>
  <si>
    <t>Harlow</t>
  </si>
  <si>
    <t>Maldon</t>
  </si>
  <si>
    <t>Tendring</t>
  </si>
  <si>
    <t>Uttlesford</t>
  </si>
  <si>
    <t>Ashford</t>
  </si>
  <si>
    <t>Canterbury</t>
  </si>
  <si>
    <t>Dartford</t>
  </si>
  <si>
    <t>Dover</t>
  </si>
  <si>
    <t>Gravesham</t>
  </si>
  <si>
    <t>Maidstone</t>
  </si>
  <si>
    <t>Sevenoaks</t>
  </si>
  <si>
    <t>Swale</t>
  </si>
  <si>
    <t>Thanet</t>
  </si>
  <si>
    <t>Tunbridge Wells</t>
  </si>
  <si>
    <t>Basildon</t>
  </si>
  <si>
    <t>Castle Point</t>
  </si>
  <si>
    <t>Rochford</t>
  </si>
  <si>
    <t>Local Authority</t>
  </si>
  <si>
    <t>Furlough Rate</t>
  </si>
  <si>
    <t>Southend</t>
  </si>
  <si>
    <t>Thurrock</t>
  </si>
  <si>
    <t>Medway</t>
  </si>
  <si>
    <t>Folkestone/Hythe</t>
  </si>
  <si>
    <t>Tonbridge/Malling</t>
  </si>
  <si>
    <t>CJRS, Employees on furloughs by place of residence, at February 2021 month-end</t>
  </si>
  <si>
    <t>Furloughed Jobs</t>
  </si>
  <si>
    <t>Other service activities</t>
  </si>
  <si>
    <t>Construction</t>
  </si>
  <si>
    <t>Transportation and storage</t>
  </si>
  <si>
    <t>Manufacturing</t>
  </si>
  <si>
    <t>ICT, Finance, Real estate</t>
  </si>
  <si>
    <t>Education</t>
  </si>
  <si>
    <t>Agriculture, Mining, Utilities</t>
  </si>
  <si>
    <t>Health and social work</t>
  </si>
  <si>
    <t>Kent &amp; Medway</t>
  </si>
  <si>
    <t>Accommodation and food</t>
  </si>
  <si>
    <t>Administrative and support</t>
  </si>
  <si>
    <t>Professional, scientific, technical</t>
  </si>
  <si>
    <t>Wholesale, Retail, Motor vehicles</t>
  </si>
  <si>
    <t>Arts, entertainment, recreation</t>
  </si>
  <si>
    <t>Rates are calculated as percentage of local jobs using ONS, BRES, 2019.</t>
  </si>
  <si>
    <t>Furlough rates</t>
  </si>
  <si>
    <t>Furlough job counts</t>
  </si>
  <si>
    <t>Grant 1</t>
  </si>
  <si>
    <t>Grant 2</t>
  </si>
  <si>
    <t>Grant 3</t>
  </si>
  <si>
    <t>Claims made</t>
  </si>
  <si>
    <t>Eligible self-employed</t>
  </si>
  <si>
    <t>Take-up rate</t>
  </si>
  <si>
    <t>Total value of claims £ mill.</t>
  </si>
  <si>
    <t>Total value claims to date £ mill.</t>
  </si>
  <si>
    <t>Self-Employment Income Support Scheme, Claims made</t>
  </si>
  <si>
    <t>HMRC, Self-employment income support scheme statistics, February 2021</t>
  </si>
  <si>
    <t>May-20</t>
  </si>
  <si>
    <t>Jul-20</t>
  </si>
  <si>
    <t>Oct-20</t>
  </si>
  <si>
    <t>Feb-21</t>
  </si>
  <si>
    <t>Self-Employment Income Support Scheme, Claims made: Grant 3</t>
  </si>
  <si>
    <t>Total Value
 £ mill.</t>
  </si>
  <si>
    <t>Average Value £</t>
  </si>
  <si>
    <t>Average value of claims £</t>
  </si>
  <si>
    <t>Claims 
Made</t>
  </si>
  <si>
    <t>Take-up 
Rate</t>
  </si>
  <si>
    <t>Total:</t>
  </si>
  <si>
    <t>Folkestone and Hythe</t>
  </si>
  <si>
    <t>Tonbridge and Malling</t>
  </si>
  <si>
    <t>Date</t>
  </si>
  <si>
    <t>SELEP 
Count</t>
  </si>
  <si>
    <t>UK</t>
  </si>
  <si>
    <t>Claimant Count, as proportion of resident population aged 16 to 64</t>
  </si>
  <si>
    <t>The Claimant Count does not meet the internationally agreed definition of unemployment specified by the International Labour Organisation (ILO).</t>
  </si>
  <si>
    <t>Enhancements to Universal Credit as part of the UK government's response to the coronavirus mean that an increasing number of people became eligible for unemployment-related benefit support, although still employed.</t>
  </si>
  <si>
    <t>Source: NOMIS, Claimant Count, Updated 23/03/21</t>
  </si>
  <si>
    <t>As proportion of resident population aged 16 to 64</t>
  </si>
  <si>
    <t>Claimant Counts</t>
  </si>
  <si>
    <t>Count 
Feb-21</t>
  </si>
  <si>
    <t>Count 
Feb-20</t>
  </si>
  <si>
    <t>SBGF/RHLGF</t>
  </si>
  <si>
    <t>LADGF</t>
  </si>
  <si>
    <t>LRSG</t>
  </si>
  <si>
    <t>ARG</t>
  </si>
  <si>
    <t>Value of grants paid (£ mill.)</t>
  </si>
  <si>
    <t>Number of grants paid</t>
  </si>
  <si>
    <t>Average value of grants (£)</t>
  </si>
  <si>
    <t>Businesses receving grant (%age)</t>
  </si>
  <si>
    <t>Local authority coronavirus grants funding</t>
  </si>
  <si>
    <t>SBGF - Small Business Grants Fund</t>
  </si>
  <si>
    <t>RHLGF - Retail, Hospitality and Leisure Business Grants Fund</t>
  </si>
  <si>
    <t>LADGF - Local Authority Discretionary Grants Fund</t>
  </si>
  <si>
    <t>LRSG - Local Restrictions Support Grant</t>
  </si>
  <si>
    <t>ARG - Additional Restrictions Support Grant</t>
  </si>
  <si>
    <t>Total value of grants paid, to date (£ mill.)</t>
  </si>
  <si>
    <t>BEIS, Coronavirus grant funding: local authority payments to small and medium businesses, 24 February 2021</t>
  </si>
  <si>
    <t>£ mill.</t>
  </si>
  <si>
    <t>Total value of grants paid, to date</t>
  </si>
  <si>
    <t>Local authority coronavirus grants funding - value paid (£ mill)</t>
  </si>
  <si>
    <t>Total Paid</t>
  </si>
  <si>
    <t>CBILS</t>
  </si>
  <si>
    <t>BBLS</t>
  </si>
  <si>
    <t>Value of loans paid (£ mill.)</t>
  </si>
  <si>
    <t>CBILS - Coronavirus Business Interruption Loan Scheme</t>
  </si>
  <si>
    <t>Number of loans paid</t>
  </si>
  <si>
    <t>Average value of loans (£)</t>
  </si>
  <si>
    <t>Total</t>
  </si>
  <si>
    <t>Bexhill and Battle</t>
  </si>
  <si>
    <t>Hastings and Rye</t>
  </si>
  <si>
    <t>Brentwood and Ongar</t>
  </si>
  <si>
    <t>Clacton</t>
  </si>
  <si>
    <t>Harwich and North Essex</t>
  </si>
  <si>
    <t>Saffron Walden</t>
  </si>
  <si>
    <t>Witham</t>
  </si>
  <si>
    <t>Chatham and Aylesford</t>
  </si>
  <si>
    <t>Faversham and Mid Kent</t>
  </si>
  <si>
    <t>Gillingham and Rainham</t>
  </si>
  <si>
    <t>Maidstone and The Weald</t>
  </si>
  <si>
    <t>North Thanet</t>
  </si>
  <si>
    <t>Rochester and Strood</t>
  </si>
  <si>
    <t>Sittingbourne and Sheppey</t>
  </si>
  <si>
    <t>South Thanet</t>
  </si>
  <si>
    <t>Basildon and Billericay</t>
  </si>
  <si>
    <t>Rayleigh and Wickford</t>
  </si>
  <si>
    <t>Rochford and Southend East</t>
  </si>
  <si>
    <t>South Basildon and East Thurrock</t>
  </si>
  <si>
    <t>Southend West</t>
  </si>
  <si>
    <t>HM Treasury coronavirus business loan scheme statistics</t>
  </si>
  <si>
    <t>BBLS - Bounce Back Loan Scheme</t>
  </si>
  <si>
    <t>British Business Bank, constituency-level breakdown of lending under CBILS and BBLS, 11 January 2021</t>
  </si>
  <si>
    <t>Businesses receiving loan (%age)</t>
  </si>
  <si>
    <t>Summary of loans paid</t>
  </si>
  <si>
    <t>Total value of loans paid, to date</t>
  </si>
  <si>
    <t>TAB</t>
  </si>
  <si>
    <t>Content</t>
  </si>
  <si>
    <t>CJRS S</t>
  </si>
  <si>
    <t>Produced by:</t>
  </si>
  <si>
    <t>SELEP, April 2021</t>
  </si>
  <si>
    <t>Contact:</t>
  </si>
  <si>
    <t>richard.fitzgerald@southeastlep.com</t>
  </si>
  <si>
    <t>CJRS L</t>
  </si>
  <si>
    <t>CJRS FA</t>
  </si>
  <si>
    <t>CJRS LA</t>
  </si>
  <si>
    <t>Coronavirus Job Retention Scheme - SELEP</t>
  </si>
  <si>
    <t>Coronavirus Job Rentention Scheme - Federated Areas</t>
  </si>
  <si>
    <t>Coronavirus Job Retention Scheme - Local Authority</t>
  </si>
  <si>
    <t>Coronavirus Job Rentention Scheme - Sector analysis</t>
  </si>
  <si>
    <t>SEIS L</t>
  </si>
  <si>
    <t>SEIS FA</t>
  </si>
  <si>
    <t>SEIS LA</t>
  </si>
  <si>
    <t>CC L</t>
  </si>
  <si>
    <t>CC FA</t>
  </si>
  <si>
    <t>CC LA</t>
  </si>
  <si>
    <t>Grants FA</t>
  </si>
  <si>
    <t>Grants L</t>
  </si>
  <si>
    <t>Grants LA</t>
  </si>
  <si>
    <t>Claimant Count - SELEP</t>
  </si>
  <si>
    <t>Claimant Count - Federated Areas</t>
  </si>
  <si>
    <t>Claimant Count - Local Authority</t>
  </si>
  <si>
    <t>Coronavirus Business Grants - Federated Areas</t>
  </si>
  <si>
    <t>Coronavirus Business Grants - SELEP</t>
  </si>
  <si>
    <t>Coronavirus Business Grants - Local Authority</t>
  </si>
  <si>
    <t>Loans L</t>
  </si>
  <si>
    <t>Loans FA</t>
  </si>
  <si>
    <t>Loans WPC</t>
  </si>
  <si>
    <t>Coronavirus Business Loans - SELEP</t>
  </si>
  <si>
    <t>Coronavirus Business Loans - Federated Areas</t>
  </si>
  <si>
    <t>Coronavirus Business Loans - Local Authority</t>
  </si>
  <si>
    <t>SELEP Growth Hub Enquiries</t>
  </si>
  <si>
    <t>All Enquiries</t>
  </si>
  <si>
    <t>Unique Businesses</t>
  </si>
  <si>
    <t>Figures are combined from B.E.S.T Growth Hub, Business East Sussex Growth Hub, and Kent &amp; Medway Growth Hub.</t>
  </si>
  <si>
    <t>G H</t>
  </si>
  <si>
    <t>SELEP Growth Hub Business Enquiries</t>
  </si>
  <si>
    <t>Monthly Coronavirus Business Impacts and Support - SELEP area by Federated Area and Local Authority</t>
  </si>
  <si>
    <t>Self Employment Income Support - SELEP</t>
  </si>
  <si>
    <t>Self Employment Income Support - Federated Areas</t>
  </si>
  <si>
    <t>Self Employment Income Support - Local Authority</t>
  </si>
  <si>
    <t>This file provides a range of key statistics, focussing on government support to businesses and the self-employed as a result of coronavirus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</si>
</sst>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_ ;\-#,##0.0\ "/>
    <numFmt numFmtId="166" formatCode="#,##0.0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Helv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7" fontId="4" fillId="0" borderId="0"/>
    <xf numFmtId="0" fontId="10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17" fontId="0" fillId="0" borderId="0" xfId="0" applyNumberFormat="1"/>
    <xf numFmtId="164" fontId="0" fillId="0" borderId="0" xfId="0" applyNumberFormat="1"/>
    <xf numFmtId="17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indent="1"/>
    </xf>
    <xf numFmtId="164" fontId="0" fillId="0" borderId="1" xfId="0" applyNumberFormat="1" applyBorder="1" applyAlignment="1">
      <alignment horizontal="right" vertical="center" indent="1"/>
    </xf>
    <xf numFmtId="17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indent="1"/>
    </xf>
    <xf numFmtId="164" fontId="1" fillId="0" borderId="1" xfId="0" applyNumberFormat="1" applyFont="1" applyBorder="1" applyAlignment="1">
      <alignment horizontal="right" vertical="center" indent="1"/>
    </xf>
    <xf numFmtId="3" fontId="1" fillId="0" borderId="0" xfId="0" applyNumberFormat="1" applyFont="1" applyBorder="1" applyAlignment="1">
      <alignment horizontal="right" vertical="center" indent="1"/>
    </xf>
    <xf numFmtId="17" fontId="1" fillId="0" borderId="0" xfId="0" applyNumberFormat="1" applyFont="1" applyBorder="1" applyAlignment="1">
      <alignment horizontal="center" vertical="center"/>
    </xf>
    <xf numFmtId="17" fontId="0" fillId="0" borderId="1" xfId="0" applyNumberFormat="1" applyBorder="1" applyAlignment="1">
      <alignment horizontal="left" vertical="center" indent="1"/>
    </xf>
    <xf numFmtId="3" fontId="5" fillId="0" borderId="0" xfId="1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64" fontId="0" fillId="0" borderId="0" xfId="0" applyNumberFormat="1" applyBorder="1" applyAlignment="1">
      <alignment horizontal="right" vertical="center" indent="1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37" fontId="0" fillId="0" borderId="0" xfId="0" applyNumberFormat="1"/>
    <xf numFmtId="165" fontId="0" fillId="0" borderId="0" xfId="1" applyNumberFormat="1" applyFont="1"/>
    <xf numFmtId="37" fontId="0" fillId="0" borderId="0" xfId="1" applyFont="1"/>
    <xf numFmtId="9" fontId="0" fillId="0" borderId="0" xfId="0" applyNumberFormat="1"/>
    <xf numFmtId="0" fontId="0" fillId="0" borderId="1" xfId="0" applyBorder="1" applyAlignment="1">
      <alignment horizontal="right" vertical="center" indent="1"/>
    </xf>
    <xf numFmtId="165" fontId="0" fillId="0" borderId="1" xfId="1" applyNumberFormat="1" applyFont="1" applyBorder="1" applyAlignment="1">
      <alignment horizontal="right" vertical="center" indent="1"/>
    </xf>
    <xf numFmtId="9" fontId="0" fillId="0" borderId="1" xfId="0" applyNumberFormat="1" applyBorder="1" applyAlignment="1">
      <alignment horizontal="right" vertical="center" indent="1"/>
    </xf>
    <xf numFmtId="0" fontId="1" fillId="0" borderId="1" xfId="0" applyFont="1" applyBorder="1" applyAlignment="1">
      <alignment horizontal="left" vertical="center" indent="1"/>
    </xf>
    <xf numFmtId="166" fontId="0" fillId="0" borderId="0" xfId="0" applyNumberFormat="1"/>
    <xf numFmtId="0" fontId="1" fillId="0" borderId="0" xfId="0" applyFont="1" applyFill="1" applyBorder="1" applyAlignment="1">
      <alignment horizontal="left" vertical="center" indent="1"/>
    </xf>
    <xf numFmtId="166" fontId="1" fillId="0" borderId="0" xfId="0" applyNumberFormat="1" applyFont="1"/>
    <xf numFmtId="0" fontId="6" fillId="0" borderId="0" xfId="0" applyFont="1"/>
    <xf numFmtId="9" fontId="0" fillId="0" borderId="0" xfId="0" applyNumberFormat="1" applyBorder="1" applyAlignment="1">
      <alignment horizontal="right" vertical="center" indent="1"/>
    </xf>
    <xf numFmtId="17" fontId="1" fillId="0" borderId="1" xfId="0" quotePrefix="1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right" vertical="center" indent="1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right" vertical="center" indent="1"/>
    </xf>
    <xf numFmtId="9" fontId="1" fillId="0" borderId="1" xfId="0" applyNumberFormat="1" applyFon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166" fontId="0" fillId="0" borderId="0" xfId="0" applyNumberFormat="1" applyBorder="1" applyAlignment="1">
      <alignment horizontal="right" vertical="center" indent="1"/>
    </xf>
    <xf numFmtId="0" fontId="0" fillId="0" borderId="0" xfId="0" applyFont="1"/>
    <xf numFmtId="17" fontId="0" fillId="0" borderId="0" xfId="0" applyNumberFormat="1" applyFont="1"/>
    <xf numFmtId="17" fontId="0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indent="1"/>
    </xf>
    <xf numFmtId="164" fontId="0" fillId="0" borderId="1" xfId="0" applyNumberFormat="1" applyFont="1" applyBorder="1" applyAlignment="1">
      <alignment horizontal="right" vertical="center" indent="1"/>
    </xf>
    <xf numFmtId="0" fontId="7" fillId="0" borderId="0" xfId="0" applyFont="1"/>
    <xf numFmtId="0" fontId="8" fillId="0" borderId="0" xfId="0" applyFont="1"/>
    <xf numFmtId="3" fontId="0" fillId="0" borderId="1" xfId="0" applyNumberFormat="1" applyFont="1" applyBorder="1" applyAlignment="1">
      <alignment horizontal="right" vertical="center" indent="1"/>
    </xf>
    <xf numFmtId="17" fontId="1" fillId="0" borderId="1" xfId="0" applyNumberFormat="1" applyFont="1" applyBorder="1" applyAlignment="1">
      <alignment horizontal="center" vertical="center" wrapText="1"/>
    </xf>
    <xf numFmtId="166" fontId="9" fillId="0" borderId="0" xfId="0" applyNumberFormat="1" applyFont="1" applyAlignment="1">
      <alignment horizontal="right" vertical="top"/>
    </xf>
    <xf numFmtId="0" fontId="0" fillId="0" borderId="0" xfId="0" applyBorder="1"/>
    <xf numFmtId="166" fontId="0" fillId="0" borderId="0" xfId="0" applyNumberFormat="1" applyBorder="1"/>
    <xf numFmtId="0" fontId="0" fillId="0" borderId="1" xfId="0" applyFont="1" applyBorder="1" applyAlignment="1">
      <alignment horizontal="left" vertical="center" indent="1"/>
    </xf>
    <xf numFmtId="166" fontId="1" fillId="0" borderId="1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67" fontId="0" fillId="0" borderId="1" xfId="0" applyNumberFormat="1" applyBorder="1" applyAlignment="1">
      <alignment horizontal="right" vertical="center" indent="1"/>
    </xf>
    <xf numFmtId="167" fontId="0" fillId="0" borderId="1" xfId="0" applyNumberFormat="1" applyBorder="1" applyAlignment="1">
      <alignment horizontal="right" indent="1"/>
    </xf>
    <xf numFmtId="167" fontId="1" fillId="0" borderId="1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0" xfId="2" applyAlignment="1">
      <alignment horizontal="center" vertical="center"/>
    </xf>
  </cellXfs>
  <cellStyles count="3">
    <cellStyle name="Hyperlink" xfId="2" builtinId="8"/>
    <cellStyle name="Normal" xfId="0" builtinId="0"/>
    <cellStyle name="Normal_01IRS0314" xfId="1" xr:uid="{AAC6AB30-7CDE-4C37-961D-B052E6B27D64}"/>
  </cellStyles>
  <dxfs count="0"/>
  <tableStyles count="0" defaultTableStyle="TableStyleMedium2" defaultPivotStyle="PivotStyleLight16"/>
  <colors>
    <mruColors>
      <color rgb="FF4DAF4A"/>
      <color rgb="FF377EB8"/>
      <color rgb="FFE41A1C"/>
      <color rgb="FFFF7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8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Coronavirus Job</a:t>
            </a:r>
            <a:r>
              <a:rPr lang="en-GB" b="1" baseline="0">
                <a:solidFill>
                  <a:schemeClr val="tx1"/>
                </a:solidFill>
              </a:rPr>
              <a:t> Retention Scheme - </a:t>
            </a:r>
            <a:r>
              <a:rPr lang="en-GB" b="1">
                <a:solidFill>
                  <a:schemeClr val="tx1"/>
                </a:solidFill>
              </a:rPr>
              <a:t>SELEP </a:t>
            </a:r>
          </a:p>
          <a:p>
            <a:pPr>
              <a:defRPr/>
            </a:pPr>
            <a:r>
              <a:rPr lang="en-GB" sz="1200" i="1">
                <a:solidFill>
                  <a:schemeClr val="tx1"/>
                </a:solidFill>
              </a:rPr>
              <a:t>Month-end</a:t>
            </a:r>
            <a:r>
              <a:rPr lang="en-GB" sz="1200" i="1" baseline="0">
                <a:solidFill>
                  <a:schemeClr val="tx1"/>
                </a:solidFill>
              </a:rPr>
              <a:t> count of</a:t>
            </a:r>
            <a:r>
              <a:rPr lang="en-GB" sz="1200" i="1">
                <a:solidFill>
                  <a:schemeClr val="tx1"/>
                </a:solidFill>
              </a:rPr>
              <a:t> Furloughs - thousands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5351534510677"/>
          <c:y val="0.1866407049813244"/>
          <c:w val="0.84190912276068064"/>
          <c:h val="0.62974104106722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'CJRS L'!$C$5</c:f>
              <c:strCache>
                <c:ptCount val="1"/>
                <c:pt idx="0">
                  <c:v>SELEP residents - Furloughed jobs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'CJRS L'!$B$6:$B$15</c:f>
              <c:numCache>
                <c:formatCode>mmm\-yy</c:formatCode>
                <c:ptCount val="10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</c:numCache>
            </c:numRef>
          </c:cat>
          <c:val>
            <c:numRef>
              <c:f>'CJRS L'!$C$6:$C$15</c:f>
              <c:numCache>
                <c:formatCode>#,##0</c:formatCode>
                <c:ptCount val="10"/>
                <c:pt idx="0">
                  <c:v>476800</c:v>
                </c:pt>
                <c:pt idx="1">
                  <c:v>382000</c:v>
                </c:pt>
                <c:pt idx="2">
                  <c:v>299500</c:v>
                </c:pt>
                <c:pt idx="3">
                  <c:v>217700</c:v>
                </c:pt>
                <c:pt idx="4">
                  <c:v>164100</c:v>
                </c:pt>
                <c:pt idx="5">
                  <c:v>133100</c:v>
                </c:pt>
                <c:pt idx="6">
                  <c:v>235300</c:v>
                </c:pt>
                <c:pt idx="7">
                  <c:v>249000</c:v>
                </c:pt>
                <c:pt idx="8">
                  <c:v>292200</c:v>
                </c:pt>
                <c:pt idx="9">
                  <c:v>281600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6-4148-9AEF-570BA28B2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808377160"/>
        <c:axId val="808377488"/>
      </c:barChart>
      <c:catAx>
        <c:axId val="8083771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488"/>
        <c:crosses val="autoZero"/>
        <c:auto val="0"/>
        <c:lblAlgn val="ctr"/>
        <c:lblOffset val="100"/>
        <c:noMultiLvlLbl val="1"/>
      </c:catAx>
      <c:valAx>
        <c:axId val="80837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160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Resident</a:t>
            </a:r>
            <a:r>
              <a:rPr lang="en-GB" b="1" baseline="0">
                <a:solidFill>
                  <a:schemeClr val="tx1"/>
                </a:solidFill>
              </a:rPr>
              <a:t> furlough as percentage of local sector jobs </a:t>
            </a:r>
            <a:endParaRPr lang="en-GB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0871646825396823"/>
          <c:y val="0.12114543650793651"/>
          <c:w val="0.54826349206349201"/>
          <c:h val="0.811595634920635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'CJRS S'!$F$6</c:f>
              <c:strCache>
                <c:ptCount val="1"/>
                <c:pt idx="0">
                  <c:v>South Essex</c:v>
                </c:pt>
              </c:strCache>
            </c:strRef>
          </c:tx>
          <c:spPr>
            <a:solidFill>
              <a:srgbClr val="FF7F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'CJRS S'!$B$7:$B$19</c:f>
              <c:strCache>
                <c:ptCount val="13"/>
                <c:pt idx="0">
                  <c:v>Arts, entertainment, recreation</c:v>
                </c:pt>
                <c:pt idx="1">
                  <c:v>Accommodation and food</c:v>
                </c:pt>
                <c:pt idx="2">
                  <c:v>Other service activities</c:v>
                </c:pt>
                <c:pt idx="3">
                  <c:v>Wholesale, Retail, Motor vehicles</c:v>
                </c:pt>
                <c:pt idx="4">
                  <c:v>Administrative and support</c:v>
                </c:pt>
                <c:pt idx="5">
                  <c:v>Construction</c:v>
                </c:pt>
                <c:pt idx="6">
                  <c:v>Transportation and storage</c:v>
                </c:pt>
                <c:pt idx="7">
                  <c:v>Manufacturing</c:v>
                </c:pt>
                <c:pt idx="8">
                  <c:v>Professional, scientific, technical</c:v>
                </c:pt>
                <c:pt idx="9">
                  <c:v>ICT, Finance, Real estate</c:v>
                </c:pt>
                <c:pt idx="10">
                  <c:v>Education</c:v>
                </c:pt>
                <c:pt idx="11">
                  <c:v>Agriculture, Mining, Utilities</c:v>
                </c:pt>
                <c:pt idx="12">
                  <c:v>Health and social work</c:v>
                </c:pt>
              </c:strCache>
            </c:strRef>
          </c:cat>
          <c:val>
            <c:numRef>
              <c:f>'CJRS S'!$F$7:$F$19</c:f>
              <c:numCache>
                <c:formatCode>0.0%</c:formatCode>
                <c:ptCount val="13"/>
                <c:pt idx="0">
                  <c:v>0.53125</c:v>
                </c:pt>
                <c:pt idx="1">
                  <c:v>0.47333333333333333</c:v>
                </c:pt>
                <c:pt idx="2">
                  <c:v>0.5131313131313131</c:v>
                </c:pt>
                <c:pt idx="3">
                  <c:v>0.21535353535353535</c:v>
                </c:pt>
                <c:pt idx="4">
                  <c:v>0.20188235294117646</c:v>
                </c:pt>
                <c:pt idx="5">
                  <c:v>0.21859154929577465</c:v>
                </c:pt>
                <c:pt idx="6">
                  <c:v>0.13653333333333334</c:v>
                </c:pt>
                <c:pt idx="7">
                  <c:v>0.18606060606060607</c:v>
                </c:pt>
                <c:pt idx="8">
                  <c:v>0.13142857142857142</c:v>
                </c:pt>
                <c:pt idx="9">
                  <c:v>0.13425414364640884</c:v>
                </c:pt>
                <c:pt idx="10">
                  <c:v>6.2040816326530614E-2</c:v>
                </c:pt>
                <c:pt idx="11">
                  <c:v>0.13996316758747698</c:v>
                </c:pt>
                <c:pt idx="12">
                  <c:v>5.6124031007751936E-2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E-4A30-9C30-CB5FFCDB5C15}"/>
            </c:ext>
          </c:extLst>
        </c:ser>
        <c:ser>
          <c:idx val="4"/>
          <c:order val="1"/>
          <c:tx>
            <c:strRef>
              <c:f>'CJRS S'!$G$6</c:f>
              <c:strCache>
                <c:ptCount val="1"/>
                <c:pt idx="0">
                  <c:v>SELEP</c:v>
                </c:pt>
              </c:strCache>
            </c:strRef>
          </c:tx>
          <c:spPr>
            <a:solidFill>
              <a:srgbClr val="377EB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'CJRS S'!$B$7:$B$19</c:f>
              <c:strCache>
                <c:ptCount val="13"/>
                <c:pt idx="0">
                  <c:v>Arts, entertainment, recreation</c:v>
                </c:pt>
                <c:pt idx="1">
                  <c:v>Accommodation and food</c:v>
                </c:pt>
                <c:pt idx="2">
                  <c:v>Other service activities</c:v>
                </c:pt>
                <c:pt idx="3">
                  <c:v>Wholesale, Retail, Motor vehicles</c:v>
                </c:pt>
                <c:pt idx="4">
                  <c:v>Administrative and support</c:v>
                </c:pt>
                <c:pt idx="5">
                  <c:v>Construction</c:v>
                </c:pt>
                <c:pt idx="6">
                  <c:v>Transportation and storage</c:v>
                </c:pt>
                <c:pt idx="7">
                  <c:v>Manufacturing</c:v>
                </c:pt>
                <c:pt idx="8">
                  <c:v>Professional, scientific, technical</c:v>
                </c:pt>
                <c:pt idx="9">
                  <c:v>ICT, Finance, Real estate</c:v>
                </c:pt>
                <c:pt idx="10">
                  <c:v>Education</c:v>
                </c:pt>
                <c:pt idx="11">
                  <c:v>Agriculture, Mining, Utilities</c:v>
                </c:pt>
                <c:pt idx="12">
                  <c:v>Health and social work</c:v>
                </c:pt>
              </c:strCache>
            </c:strRef>
          </c:cat>
          <c:val>
            <c:numRef>
              <c:f>'CJRS S'!$G$7:$G$19</c:f>
              <c:numCache>
                <c:formatCode>0.0%</c:formatCode>
                <c:ptCount val="13"/>
                <c:pt idx="0">
                  <c:v>0.53289124668435017</c:v>
                </c:pt>
                <c:pt idx="1">
                  <c:v>0.46358148893360163</c:v>
                </c:pt>
                <c:pt idx="2">
                  <c:v>0.41749271137026239</c:v>
                </c:pt>
                <c:pt idx="3">
                  <c:v>0.20889285714285713</c:v>
                </c:pt>
                <c:pt idx="4">
                  <c:v>0.18085271317829457</c:v>
                </c:pt>
                <c:pt idx="5">
                  <c:v>0.16853333333333334</c:v>
                </c:pt>
                <c:pt idx="6">
                  <c:v>0.15127906976744185</c:v>
                </c:pt>
                <c:pt idx="7">
                  <c:v>0.1463888888888889</c:v>
                </c:pt>
                <c:pt idx="8">
                  <c:v>0.13917012448132779</c:v>
                </c:pt>
                <c:pt idx="9">
                  <c:v>0.11433604932834178</c:v>
                </c:pt>
                <c:pt idx="10">
                  <c:v>8.1730769230769232E-2</c:v>
                </c:pt>
                <c:pt idx="11">
                  <c:v>6.9883966244725731E-2</c:v>
                </c:pt>
                <c:pt idx="12">
                  <c:v>5.0189098998887655E-2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BE-4A30-9C30-CB5FFCDB5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80721048"/>
        <c:axId val="1080735808"/>
      </c:barChart>
      <c:catAx>
        <c:axId val="1080721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735808"/>
        <c:crosses val="autoZero"/>
        <c:auto val="1"/>
        <c:lblAlgn val="ctr"/>
        <c:lblOffset val="100"/>
        <c:noMultiLvlLbl val="0"/>
      </c:catAx>
      <c:valAx>
        <c:axId val="1080735808"/>
        <c:scaling>
          <c:orientation val="minMax"/>
          <c:max val="0.6000000000000000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721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Self-Employment Income Support Scheme - SELEP</a:t>
            </a:r>
          </a:p>
          <a:p>
            <a:pPr>
              <a:defRPr/>
            </a:pPr>
            <a:r>
              <a:rPr lang="en-GB" sz="1200" i="1"/>
              <a:t>Claims</a:t>
            </a:r>
            <a:r>
              <a:rPr lang="en-GB" sz="1200" i="1" baseline="0"/>
              <a:t> made in thousands</a:t>
            </a:r>
            <a:endParaRPr lang="en-GB" sz="12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5351534510677"/>
          <c:y val="0.1866407049813244"/>
          <c:w val="0.84190912276068064"/>
          <c:h val="0.67173842592592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'SEIS L'!$B$7</c:f>
              <c:strCache>
                <c:ptCount val="1"/>
                <c:pt idx="0">
                  <c:v>Claims made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'SEIS L'!$C$5:$E$5</c:f>
              <c:strCache>
                <c:ptCount val="3"/>
                <c:pt idx="0">
                  <c:v>Grant 1</c:v>
                </c:pt>
                <c:pt idx="1">
                  <c:v>Grant 2</c:v>
                </c:pt>
                <c:pt idx="2">
                  <c:v>Grant 3</c:v>
                </c:pt>
              </c:strCache>
            </c:strRef>
          </c:cat>
          <c:val>
            <c:numRef>
              <c:f>'SEIS L'!$C$7:$E$7</c:f>
              <c:numCache>
                <c:formatCode>#,##0</c:formatCode>
                <c:ptCount val="3"/>
                <c:pt idx="0">
                  <c:v>194500</c:v>
                </c:pt>
                <c:pt idx="1">
                  <c:v>174800</c:v>
                </c:pt>
                <c:pt idx="2">
                  <c:v>164800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6-4148-9AEF-570BA28B2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808377160"/>
        <c:axId val="808377488"/>
      </c:barChart>
      <c:catAx>
        <c:axId val="80837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488"/>
        <c:crosses val="autoZero"/>
        <c:auto val="0"/>
        <c:lblAlgn val="ctr"/>
        <c:lblOffset val="100"/>
        <c:noMultiLvlLbl val="1"/>
      </c:catAx>
      <c:valAx>
        <c:axId val="808377488"/>
        <c:scaling>
          <c:orientation val="minMax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160"/>
        <c:crosses val="autoZero"/>
        <c:crossBetween val="between"/>
        <c:majorUnit val="25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Self-Employment Income Support Scheme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100" i="1"/>
              <a:t>take-up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91746031746032"/>
          <c:y val="0.1653688492063492"/>
          <c:w val="0.68320396825396812"/>
          <c:h val="0.78049722222222218"/>
        </c:manualLayout>
      </c:layout>
      <c:barChart>
        <c:barDir val="bar"/>
        <c:grouping val="clustered"/>
        <c:varyColors val="0"/>
        <c:ser>
          <c:idx val="5"/>
          <c:order val="0"/>
          <c:tx>
            <c:strRef>
              <c:f>'SEIS FA'!$B$5</c:f>
              <c:strCache>
                <c:ptCount val="1"/>
                <c:pt idx="0">
                  <c:v>East Sussex</c:v>
                </c:pt>
              </c:strCache>
            </c:strRef>
          </c:tx>
          <c:spPr>
            <a:solidFill>
              <a:srgbClr val="E41A1C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'SEIS FA'!$C$5:$E$5</c:f>
              <c:strCache>
                <c:ptCount val="3"/>
                <c:pt idx="0">
                  <c:v>Grant 1</c:v>
                </c:pt>
                <c:pt idx="1">
                  <c:v>Grant 2</c:v>
                </c:pt>
                <c:pt idx="2">
                  <c:v>Grant 3</c:v>
                </c:pt>
              </c:strCache>
            </c:strRef>
          </c:cat>
          <c:val>
            <c:numRef>
              <c:f>'SEIS FA'!$C$10:$E$10</c:f>
              <c:numCache>
                <c:formatCode>0%</c:formatCode>
                <c:ptCount val="3"/>
                <c:pt idx="0">
                  <c:v>0.75</c:v>
                </c:pt>
                <c:pt idx="1">
                  <c:v>0.67</c:v>
                </c:pt>
                <c:pt idx="2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C-4A55-970E-FCF125279600}"/>
            </c:ext>
          </c:extLst>
        </c:ser>
        <c:ser>
          <c:idx val="4"/>
          <c:order val="1"/>
          <c:tx>
            <c:strRef>
              <c:f>'SEIS FA'!$B$15</c:f>
              <c:strCache>
                <c:ptCount val="1"/>
                <c:pt idx="0">
                  <c:v>Essex</c:v>
                </c:pt>
              </c:strCache>
            </c:strRef>
          </c:tx>
          <c:spPr>
            <a:solidFill>
              <a:srgbClr val="377EB8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'SEIS FA'!$C$5:$E$5</c:f>
              <c:strCache>
                <c:ptCount val="3"/>
                <c:pt idx="0">
                  <c:v>Grant 1</c:v>
                </c:pt>
                <c:pt idx="1">
                  <c:v>Grant 2</c:v>
                </c:pt>
                <c:pt idx="2">
                  <c:v>Grant 3</c:v>
                </c:pt>
              </c:strCache>
            </c:strRef>
          </c:cat>
          <c:val>
            <c:numRef>
              <c:f>'SEIS FA'!$C$20:$E$20</c:f>
              <c:numCache>
                <c:formatCode>0%</c:formatCode>
                <c:ptCount val="3"/>
                <c:pt idx="0">
                  <c:v>0.77</c:v>
                </c:pt>
                <c:pt idx="1">
                  <c:v>0.69</c:v>
                </c:pt>
                <c:pt idx="2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C-4A55-970E-FCF125279600}"/>
            </c:ext>
          </c:extLst>
        </c:ser>
        <c:ser>
          <c:idx val="3"/>
          <c:order val="2"/>
          <c:tx>
            <c:strRef>
              <c:f>'SEIS FA'!$B$25</c:f>
              <c:strCache>
                <c:ptCount val="1"/>
                <c:pt idx="0">
                  <c:v>Kent &amp; Medway</c:v>
                </c:pt>
              </c:strCache>
            </c:strRef>
          </c:tx>
          <c:spPr>
            <a:solidFill>
              <a:srgbClr val="4DAF4A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'SEIS FA'!$C$5:$E$5</c:f>
              <c:strCache>
                <c:ptCount val="3"/>
                <c:pt idx="0">
                  <c:v>Grant 1</c:v>
                </c:pt>
                <c:pt idx="1">
                  <c:v>Grant 2</c:v>
                </c:pt>
                <c:pt idx="2">
                  <c:v>Grant 3</c:v>
                </c:pt>
              </c:strCache>
            </c:strRef>
          </c:cat>
          <c:val>
            <c:numRef>
              <c:f>'SEIS FA'!$C$30:$E$30</c:f>
              <c:numCache>
                <c:formatCode>0%</c:formatCode>
                <c:ptCount val="3"/>
                <c:pt idx="0">
                  <c:v>0.76</c:v>
                </c:pt>
                <c:pt idx="1">
                  <c:v>0.69</c:v>
                </c:pt>
                <c:pt idx="2">
                  <c:v>0.64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C-44CC-4A55-970E-FCF125279600}"/>
            </c:ext>
          </c:extLst>
        </c:ser>
        <c:ser>
          <c:idx val="2"/>
          <c:order val="3"/>
          <c:tx>
            <c:strRef>
              <c:f>'SEIS FA'!$B$35</c:f>
              <c:strCache>
                <c:ptCount val="1"/>
                <c:pt idx="0">
                  <c:v>South Essex</c:v>
                </c:pt>
              </c:strCache>
            </c:strRef>
          </c:tx>
          <c:spPr>
            <a:solidFill>
              <a:srgbClr val="FF7F0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'SEIS FA'!$C$5:$E$5</c:f>
              <c:strCache>
                <c:ptCount val="3"/>
                <c:pt idx="0">
                  <c:v>Grant 1</c:v>
                </c:pt>
                <c:pt idx="1">
                  <c:v>Grant 2</c:v>
                </c:pt>
                <c:pt idx="2">
                  <c:v>Grant 3</c:v>
                </c:pt>
              </c:strCache>
            </c:strRef>
          </c:cat>
          <c:val>
            <c:numRef>
              <c:f>'SEIS FA'!$C$40:$E$40</c:f>
              <c:numCache>
                <c:formatCode>0%</c:formatCode>
                <c:ptCount val="3"/>
                <c:pt idx="0">
                  <c:v>0.79</c:v>
                </c:pt>
                <c:pt idx="1">
                  <c:v>0.73</c:v>
                </c:pt>
                <c:pt idx="2">
                  <c:v>0.69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44CC-4A55-970E-FCF125279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5"/>
        <c:axId val="808377160"/>
        <c:axId val="808377488"/>
        <c:extLst/>
      </c:barChart>
      <c:catAx>
        <c:axId val="808377160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488"/>
        <c:crosses val="autoZero"/>
        <c:auto val="1"/>
        <c:lblAlgn val="ctr"/>
        <c:lblOffset val="100"/>
        <c:noMultiLvlLbl val="0"/>
      </c:catAx>
      <c:valAx>
        <c:axId val="8083774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393630952380949"/>
          <c:y val="0.31801011904761906"/>
          <c:w val="0.1436422619047619"/>
          <c:h val="0.4017323412698412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>
                <a:solidFill>
                  <a:schemeClr val="tx1"/>
                </a:solidFill>
              </a:rPr>
              <a:t>Self-Employment</a:t>
            </a:r>
            <a:r>
              <a:rPr lang="en-GB" sz="1400" b="1" baseline="0">
                <a:solidFill>
                  <a:schemeClr val="tx1"/>
                </a:solidFill>
              </a:rPr>
              <a:t> Income Support Scheme</a:t>
            </a:r>
            <a:endParaRPr lang="en-GB" sz="1400" b="1">
              <a:solidFill>
                <a:schemeClr val="tx1"/>
              </a:solidFill>
            </a:endParaRPr>
          </a:p>
          <a:p>
            <a:pPr>
              <a:defRPr/>
            </a:pPr>
            <a:r>
              <a:rPr lang="en-GB" sz="1100" i="1"/>
              <a:t>grant</a:t>
            </a:r>
            <a:r>
              <a:rPr lang="en-GB" sz="1100" i="1" baseline="0"/>
              <a:t> 3 take-up rates</a:t>
            </a:r>
            <a:endParaRPr lang="en-GB" sz="11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13353174603177"/>
          <c:y val="0.20454826388888889"/>
          <c:w val="0.8511482142857143"/>
          <c:h val="0.640425347222222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'SEIS LA'!$B$8:$B$12</c:f>
              <c:strCache>
                <c:ptCount val="5"/>
                <c:pt idx="0">
                  <c:v>Eastbourne</c:v>
                </c:pt>
                <c:pt idx="1">
                  <c:v>Hastings</c:v>
                </c:pt>
                <c:pt idx="2">
                  <c:v>Lewes</c:v>
                </c:pt>
                <c:pt idx="3">
                  <c:v>Rother</c:v>
                </c:pt>
                <c:pt idx="4">
                  <c:v>Wealden</c:v>
                </c:pt>
              </c:strCache>
            </c:strRef>
          </c:cat>
          <c:val>
            <c:numRef>
              <c:f>'SEIS LA'!$F$8:$F$12</c:f>
              <c:numCache>
                <c:formatCode>0%</c:formatCode>
                <c:ptCount val="5"/>
                <c:pt idx="0">
                  <c:v>0.66</c:v>
                </c:pt>
                <c:pt idx="1">
                  <c:v>0.68</c:v>
                </c:pt>
                <c:pt idx="2">
                  <c:v>0.64</c:v>
                </c:pt>
                <c:pt idx="3">
                  <c:v>0.61</c:v>
                </c:pt>
                <c:pt idx="4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2-44BB-BA30-933D25C40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  <c:max val="0.75000000000000011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>
                <a:solidFill>
                  <a:schemeClr val="tx1"/>
                </a:solidFill>
              </a:rPr>
              <a:t>Self-Employment</a:t>
            </a:r>
            <a:r>
              <a:rPr lang="en-GB" sz="1400" b="1" baseline="0">
                <a:solidFill>
                  <a:schemeClr val="tx1"/>
                </a:solidFill>
              </a:rPr>
              <a:t> Income Support Scheme</a:t>
            </a:r>
            <a:endParaRPr lang="en-GB" sz="1400" b="1">
              <a:solidFill>
                <a:schemeClr val="tx1"/>
              </a:solidFill>
            </a:endParaRPr>
          </a:p>
          <a:p>
            <a:pPr>
              <a:defRPr/>
            </a:pPr>
            <a:r>
              <a:rPr lang="en-GB" sz="1100" i="1"/>
              <a:t>grant</a:t>
            </a:r>
            <a:r>
              <a:rPr lang="en-GB" sz="1100" i="1" baseline="0"/>
              <a:t> 3 take-up rates</a:t>
            </a:r>
            <a:endParaRPr lang="en-GB" sz="11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13353174603177"/>
          <c:y val="0.18264465945740846"/>
          <c:w val="0.8511482142857143"/>
          <c:h val="0.575080457391214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E7E6E6">
                    <a:lumMod val="75000"/>
                  </a:srgb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'SEIS LA'!$B$22:$B$30</c:f>
              <c:strCache>
                <c:ptCount val="9"/>
                <c:pt idx="0">
                  <c:v>Braintree</c:v>
                </c:pt>
                <c:pt idx="1">
                  <c:v>Brentwood</c:v>
                </c:pt>
                <c:pt idx="2">
                  <c:v>Chelmsford</c:v>
                </c:pt>
                <c:pt idx="3">
                  <c:v>Colchester</c:v>
                </c:pt>
                <c:pt idx="4">
                  <c:v>Epping Forest</c:v>
                </c:pt>
                <c:pt idx="5">
                  <c:v>Harlow</c:v>
                </c:pt>
                <c:pt idx="6">
                  <c:v>Maldon</c:v>
                </c:pt>
                <c:pt idx="7">
                  <c:v>Tendring</c:v>
                </c:pt>
                <c:pt idx="8">
                  <c:v>Uttlesford</c:v>
                </c:pt>
              </c:strCache>
            </c:strRef>
          </c:cat>
          <c:val>
            <c:numRef>
              <c:f>'SEIS LA'!$F$22:$F$30</c:f>
              <c:numCache>
                <c:formatCode>0%</c:formatCode>
                <c:ptCount val="9"/>
                <c:pt idx="0">
                  <c:v>0.64</c:v>
                </c:pt>
                <c:pt idx="1">
                  <c:v>0.65</c:v>
                </c:pt>
                <c:pt idx="2">
                  <c:v>0.64</c:v>
                </c:pt>
                <c:pt idx="3">
                  <c:v>0.65</c:v>
                </c:pt>
                <c:pt idx="4">
                  <c:v>0.7</c:v>
                </c:pt>
                <c:pt idx="5">
                  <c:v>0.71</c:v>
                </c:pt>
                <c:pt idx="6">
                  <c:v>0.63</c:v>
                </c:pt>
                <c:pt idx="7">
                  <c:v>0.65</c:v>
                </c:pt>
                <c:pt idx="8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F-4723-A609-21C25FAA1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  <c:max val="0.75000000000000011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>
                <a:solidFill>
                  <a:schemeClr val="tx1"/>
                </a:solidFill>
              </a:rPr>
              <a:t>Self-Employment</a:t>
            </a:r>
            <a:r>
              <a:rPr lang="en-GB" sz="1400" b="1" baseline="0">
                <a:solidFill>
                  <a:schemeClr val="tx1"/>
                </a:solidFill>
              </a:rPr>
              <a:t> Income Support Scheme</a:t>
            </a:r>
            <a:endParaRPr lang="en-GB" sz="1400" b="1">
              <a:solidFill>
                <a:schemeClr val="tx1"/>
              </a:solidFill>
            </a:endParaRPr>
          </a:p>
          <a:p>
            <a:pPr>
              <a:defRPr/>
            </a:pPr>
            <a:r>
              <a:rPr lang="en-GB" sz="1100" i="1"/>
              <a:t>grant</a:t>
            </a:r>
            <a:r>
              <a:rPr lang="en-GB" sz="1100" i="1" baseline="0"/>
              <a:t> 3 take-up rates</a:t>
            </a:r>
            <a:endParaRPr lang="en-GB" sz="11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13353174603177"/>
          <c:y val="0.18264465945740846"/>
          <c:w val="0.8511482142857143"/>
          <c:h val="0.575080457391214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E7E6E6">
                    <a:lumMod val="75000"/>
                  </a:srgb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'SEIS LA'!$B$37:$B$49</c:f>
              <c:strCache>
                <c:ptCount val="13"/>
                <c:pt idx="0">
                  <c:v>Ashford</c:v>
                </c:pt>
                <c:pt idx="1">
                  <c:v>Canterbury</c:v>
                </c:pt>
                <c:pt idx="2">
                  <c:v>Dartford</c:v>
                </c:pt>
                <c:pt idx="3">
                  <c:v>Dover</c:v>
                </c:pt>
                <c:pt idx="4">
                  <c:v>Folkestone and Hythe</c:v>
                </c:pt>
                <c:pt idx="5">
                  <c:v>Gravesham</c:v>
                </c:pt>
                <c:pt idx="6">
                  <c:v>Maidstone</c:v>
                </c:pt>
                <c:pt idx="7">
                  <c:v>Medway</c:v>
                </c:pt>
                <c:pt idx="8">
                  <c:v>Sevenoaks</c:v>
                </c:pt>
                <c:pt idx="9">
                  <c:v>Swale</c:v>
                </c:pt>
                <c:pt idx="10">
                  <c:v>Thanet</c:v>
                </c:pt>
                <c:pt idx="11">
                  <c:v>Tonbridge and Malling</c:v>
                </c:pt>
                <c:pt idx="12">
                  <c:v>Tunbridge Wells</c:v>
                </c:pt>
              </c:strCache>
            </c:strRef>
          </c:cat>
          <c:val>
            <c:numRef>
              <c:f>'SEIS LA'!$F$37:$F$49</c:f>
              <c:numCache>
                <c:formatCode>0%</c:formatCode>
                <c:ptCount val="13"/>
                <c:pt idx="0">
                  <c:v>0.62</c:v>
                </c:pt>
                <c:pt idx="1">
                  <c:v>0.64</c:v>
                </c:pt>
                <c:pt idx="2">
                  <c:v>0.69</c:v>
                </c:pt>
                <c:pt idx="3">
                  <c:v>0.64</c:v>
                </c:pt>
                <c:pt idx="4">
                  <c:v>0.64</c:v>
                </c:pt>
                <c:pt idx="5">
                  <c:v>0.68</c:v>
                </c:pt>
                <c:pt idx="6">
                  <c:v>0.64</c:v>
                </c:pt>
                <c:pt idx="7">
                  <c:v>0.69</c:v>
                </c:pt>
                <c:pt idx="8">
                  <c:v>0.61</c:v>
                </c:pt>
                <c:pt idx="9">
                  <c:v>0.65</c:v>
                </c:pt>
                <c:pt idx="10">
                  <c:v>0.68</c:v>
                </c:pt>
                <c:pt idx="11">
                  <c:v>0.62</c:v>
                </c:pt>
                <c:pt idx="12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8-405C-B050-B3CA0222F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  <c:max val="0.75000000000000011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>
                <a:solidFill>
                  <a:schemeClr val="tx1"/>
                </a:solidFill>
              </a:rPr>
              <a:t>Self-Employment</a:t>
            </a:r>
            <a:r>
              <a:rPr lang="en-GB" sz="1400" b="1" baseline="0">
                <a:solidFill>
                  <a:schemeClr val="tx1"/>
                </a:solidFill>
              </a:rPr>
              <a:t> Income Support Scheme</a:t>
            </a:r>
            <a:endParaRPr lang="en-GB" sz="1400" b="1">
              <a:solidFill>
                <a:schemeClr val="tx1"/>
              </a:solidFill>
            </a:endParaRPr>
          </a:p>
          <a:p>
            <a:pPr>
              <a:defRPr/>
            </a:pPr>
            <a:r>
              <a:rPr lang="en-GB" sz="1100" i="1"/>
              <a:t>grant</a:t>
            </a:r>
            <a:r>
              <a:rPr lang="en-GB" sz="1100" i="1" baseline="0"/>
              <a:t> 3 take-up rates</a:t>
            </a:r>
            <a:endParaRPr lang="en-GB" sz="11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13353174603177"/>
          <c:y val="0.20454826388888889"/>
          <c:w val="0.8511482142857143"/>
          <c:h val="0.640425347222222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E7E6E6">
                    <a:lumMod val="75000"/>
                  </a:srgb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'SEIS LA'!$B$56:$B$60</c:f>
              <c:strCache>
                <c:ptCount val="5"/>
                <c:pt idx="0">
                  <c:v>Basildon</c:v>
                </c:pt>
                <c:pt idx="1">
                  <c:v>Castle Point</c:v>
                </c:pt>
                <c:pt idx="2">
                  <c:v>Rochford</c:v>
                </c:pt>
                <c:pt idx="3">
                  <c:v>Southend</c:v>
                </c:pt>
                <c:pt idx="4">
                  <c:v>Thurrock</c:v>
                </c:pt>
              </c:strCache>
            </c:strRef>
          </c:cat>
          <c:val>
            <c:numRef>
              <c:f>'SEIS LA'!$F$56:$F$60</c:f>
              <c:numCache>
                <c:formatCode>0%</c:formatCode>
                <c:ptCount val="5"/>
                <c:pt idx="0">
                  <c:v>0.69</c:v>
                </c:pt>
                <c:pt idx="1">
                  <c:v>0.71</c:v>
                </c:pt>
                <c:pt idx="2">
                  <c:v>0.67</c:v>
                </c:pt>
                <c:pt idx="3">
                  <c:v>0.69</c:v>
                </c:pt>
                <c:pt idx="4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D-4CBA-A981-45E3BA692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  <c:max val="0.75000000000000011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Claimant Count</a:t>
            </a:r>
          </a:p>
          <a:p>
            <a:pPr>
              <a:defRPr/>
            </a:pPr>
            <a:r>
              <a:rPr lang="en-GB" sz="1200"/>
              <a:t>as proportion of resident population age 16-64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56428571428572E-2"/>
          <c:y val="0.17976984126984127"/>
          <c:w val="0.88371746031746035"/>
          <c:h val="0.55799503968253972"/>
        </c:manualLayout>
      </c:layout>
      <c:lineChart>
        <c:grouping val="standard"/>
        <c:varyColors val="0"/>
        <c:ser>
          <c:idx val="1"/>
          <c:order val="0"/>
          <c:tx>
            <c:strRef>
              <c:f>'CC L'!$D$7</c:f>
              <c:strCache>
                <c:ptCount val="1"/>
                <c:pt idx="0">
                  <c:v>SELEP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'CC L'!$B$8:$B$21</c:f>
              <c:numCache>
                <c:formatCode>mmm\-yy</c:formatCode>
                <c:ptCount val="1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</c:numCache>
            </c:numRef>
          </c:cat>
          <c:val>
            <c:numRef>
              <c:f>'CC L'!$D$8:$D$21</c:f>
              <c:numCache>
                <c:formatCode>0.0%</c:formatCode>
                <c:ptCount val="14"/>
                <c:pt idx="0">
                  <c:v>2.7000000000000003E-2</c:v>
                </c:pt>
                <c:pt idx="1">
                  <c:v>2.7999999999999997E-2</c:v>
                </c:pt>
                <c:pt idx="2">
                  <c:v>2.7999999999999997E-2</c:v>
                </c:pt>
                <c:pt idx="3">
                  <c:v>4.9000000000000002E-2</c:v>
                </c:pt>
                <c:pt idx="4">
                  <c:v>6.4000000000000001E-2</c:v>
                </c:pt>
                <c:pt idx="5">
                  <c:v>0.06</c:v>
                </c:pt>
                <c:pt idx="6">
                  <c:v>6.0999999999999999E-2</c:v>
                </c:pt>
                <c:pt idx="7">
                  <c:v>6.3E-2</c:v>
                </c:pt>
                <c:pt idx="8">
                  <c:v>6.2E-2</c:v>
                </c:pt>
                <c:pt idx="9">
                  <c:v>5.9000000000000004E-2</c:v>
                </c:pt>
                <c:pt idx="10">
                  <c:v>0.06</c:v>
                </c:pt>
                <c:pt idx="11">
                  <c:v>0.06</c:v>
                </c:pt>
                <c:pt idx="12">
                  <c:v>5.9000000000000004E-2</c:v>
                </c:pt>
                <c:pt idx="13">
                  <c:v>6.2E-2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FC-4024-8A53-470A45E3E71E}"/>
            </c:ext>
          </c:extLst>
        </c:ser>
        <c:ser>
          <c:idx val="2"/>
          <c:order val="1"/>
          <c:tx>
            <c:strRef>
              <c:f>'CC L'!$E$7</c:f>
              <c:strCache>
                <c:ptCount val="1"/>
                <c:pt idx="0">
                  <c:v>UK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'CC L'!$B$8:$B$21</c:f>
              <c:numCache>
                <c:formatCode>mmm\-yy</c:formatCode>
                <c:ptCount val="1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</c:numCache>
            </c:numRef>
          </c:cat>
          <c:val>
            <c:numRef>
              <c:f>'CC L'!$E$8:$E$21</c:f>
              <c:numCache>
                <c:formatCode>0.0%</c:formatCode>
                <c:ptCount val="14"/>
                <c:pt idx="0">
                  <c:v>2.9000000000000001E-2</c:v>
                </c:pt>
                <c:pt idx="1">
                  <c:v>0.03</c:v>
                </c:pt>
                <c:pt idx="2">
                  <c:v>0.03</c:v>
                </c:pt>
                <c:pt idx="3">
                  <c:v>5.0999999999999997E-2</c:v>
                </c:pt>
                <c:pt idx="4">
                  <c:v>6.4000000000000001E-2</c:v>
                </c:pt>
                <c:pt idx="5">
                  <c:v>6.2E-2</c:v>
                </c:pt>
                <c:pt idx="6">
                  <c:v>6.3E-2</c:v>
                </c:pt>
                <c:pt idx="7">
                  <c:v>6.4000000000000001E-2</c:v>
                </c:pt>
                <c:pt idx="8">
                  <c:v>6.4000000000000001E-2</c:v>
                </c:pt>
                <c:pt idx="9">
                  <c:v>6.0999999999999999E-2</c:v>
                </c:pt>
                <c:pt idx="10">
                  <c:v>6.2E-2</c:v>
                </c:pt>
                <c:pt idx="11">
                  <c:v>6.2E-2</c:v>
                </c:pt>
                <c:pt idx="12">
                  <c:v>6.0999999999999999E-2</c:v>
                </c:pt>
                <c:pt idx="13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FC-4024-8A53-470A45E3E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93992"/>
        <c:axId val="1104189072"/>
      </c:lineChart>
      <c:dateAx>
        <c:axId val="1104193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4189072"/>
        <c:crosses val="autoZero"/>
        <c:auto val="1"/>
        <c:lblOffset val="100"/>
        <c:baseTimeUnit val="months"/>
      </c:dateAx>
      <c:valAx>
        <c:axId val="110418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419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4388888888889"/>
          <c:y val="0.90092261904761906"/>
          <c:w val="0.5579238095238096"/>
          <c:h val="7.3878968253968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Claimant Count</a:t>
            </a:r>
          </a:p>
          <a:p>
            <a:pPr>
              <a:defRPr/>
            </a:pPr>
            <a:r>
              <a:rPr lang="en-GB" sz="1200"/>
              <a:t>as proportion of resident population age 16-64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56428571428572E-2"/>
          <c:y val="0.17976984126984127"/>
          <c:w val="0.88371746031746035"/>
          <c:h val="0.55799503968253972"/>
        </c:manualLayout>
      </c:layout>
      <c:lineChart>
        <c:grouping val="standard"/>
        <c:varyColors val="0"/>
        <c:ser>
          <c:idx val="1"/>
          <c:order val="0"/>
          <c:tx>
            <c:strRef>
              <c:f>'CC FA'!$C$9</c:f>
              <c:strCache>
                <c:ptCount val="1"/>
                <c:pt idx="0">
                  <c:v>East Sussex</c:v>
                </c:pt>
              </c:strCache>
            </c:strRef>
          </c:tx>
          <c:spPr>
            <a:ln w="22225" cap="rnd">
              <a:solidFill>
                <a:srgbClr val="E41A1C"/>
              </a:solidFill>
              <a:round/>
            </a:ln>
            <a:effectLst/>
          </c:spPr>
          <c:marker>
            <c:symbol val="none"/>
          </c:marker>
          <c:cat>
            <c:numRef>
              <c:f>'CC FA'!$B$10:$B$23</c:f>
              <c:numCache>
                <c:formatCode>mmm\-yy</c:formatCode>
                <c:ptCount val="1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</c:numCache>
            </c:numRef>
          </c:cat>
          <c:val>
            <c:numRef>
              <c:f>'CC FA'!$C$10:$C$23</c:f>
              <c:numCache>
                <c:formatCode>0.0%</c:formatCode>
                <c:ptCount val="14"/>
                <c:pt idx="0">
                  <c:v>2.7901855929537589E-2</c:v>
                </c:pt>
                <c:pt idx="1">
                  <c:v>2.8483799937087134E-2</c:v>
                </c:pt>
                <c:pt idx="2">
                  <c:v>2.8719723183391003E-2</c:v>
                </c:pt>
                <c:pt idx="3">
                  <c:v>5.2453601761560241E-2</c:v>
                </c:pt>
                <c:pt idx="4">
                  <c:v>6.5051903114186849E-2</c:v>
                </c:pt>
                <c:pt idx="5">
                  <c:v>6.0349166404529725E-2</c:v>
                </c:pt>
                <c:pt idx="6">
                  <c:v>6.2063541994337841E-2</c:v>
                </c:pt>
                <c:pt idx="7">
                  <c:v>6.3667820069204156E-2</c:v>
                </c:pt>
                <c:pt idx="8">
                  <c:v>6.2739855300408931E-2</c:v>
                </c:pt>
                <c:pt idx="9">
                  <c:v>5.9279647687952186E-2</c:v>
                </c:pt>
                <c:pt idx="10">
                  <c:v>6.1324315822585719E-2</c:v>
                </c:pt>
                <c:pt idx="11">
                  <c:v>6.1119849009122366E-2</c:v>
                </c:pt>
                <c:pt idx="12">
                  <c:v>6.0286253538848693E-2</c:v>
                </c:pt>
                <c:pt idx="13">
                  <c:v>6.3683548285624406E-2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9C-4D97-8AEA-31B20EA71160}"/>
            </c:ext>
          </c:extLst>
        </c:ser>
        <c:ser>
          <c:idx val="2"/>
          <c:order val="1"/>
          <c:tx>
            <c:strRef>
              <c:f>'CC FA'!$D$9</c:f>
              <c:strCache>
                <c:ptCount val="1"/>
                <c:pt idx="0">
                  <c:v>Essex</c:v>
                </c:pt>
              </c:strCache>
            </c:strRef>
          </c:tx>
          <c:spPr>
            <a:ln w="22225" cap="rnd">
              <a:solidFill>
                <a:srgbClr val="377EB8"/>
              </a:solidFill>
              <a:round/>
            </a:ln>
            <a:effectLst/>
          </c:spPr>
          <c:marker>
            <c:symbol val="none"/>
          </c:marker>
          <c:cat>
            <c:numRef>
              <c:f>'CC FA'!$B$10:$B$23</c:f>
              <c:numCache>
                <c:formatCode>mmm\-yy</c:formatCode>
                <c:ptCount val="1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</c:numCache>
            </c:numRef>
          </c:cat>
          <c:val>
            <c:numRef>
              <c:f>'CC FA'!$D$10:$D$23</c:f>
              <c:numCache>
                <c:formatCode>0.0%</c:formatCode>
                <c:ptCount val="14"/>
                <c:pt idx="0">
                  <c:v>2.237829092513605E-2</c:v>
                </c:pt>
                <c:pt idx="1">
                  <c:v>2.3576996617149581E-2</c:v>
                </c:pt>
                <c:pt idx="2">
                  <c:v>2.3841741432563613E-2</c:v>
                </c:pt>
                <c:pt idx="3">
                  <c:v>4.2668039417561407E-2</c:v>
                </c:pt>
                <c:pt idx="4">
                  <c:v>5.8854243271069272E-2</c:v>
                </c:pt>
                <c:pt idx="5">
                  <c:v>5.4971319311663477E-2</c:v>
                </c:pt>
                <c:pt idx="6">
                  <c:v>5.6375937637887924E-2</c:v>
                </c:pt>
                <c:pt idx="7">
                  <c:v>5.8148257096631857E-2</c:v>
                </c:pt>
                <c:pt idx="8">
                  <c:v>5.7126047948227683E-2</c:v>
                </c:pt>
                <c:pt idx="9">
                  <c:v>5.4125606706868661E-2</c:v>
                </c:pt>
                <c:pt idx="10">
                  <c:v>5.5081629651419328E-2</c:v>
                </c:pt>
                <c:pt idx="11">
                  <c:v>5.522135608177673E-2</c:v>
                </c:pt>
                <c:pt idx="12">
                  <c:v>5.3919694072657745E-2</c:v>
                </c:pt>
                <c:pt idx="13">
                  <c:v>5.7081923812325339E-2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9C-4D97-8AEA-31B20EA71160}"/>
            </c:ext>
          </c:extLst>
        </c:ser>
        <c:ser>
          <c:idx val="0"/>
          <c:order val="2"/>
          <c:tx>
            <c:strRef>
              <c:f>'CC FA'!$E$9</c:f>
              <c:strCache>
                <c:ptCount val="1"/>
                <c:pt idx="0">
                  <c:v>Kent &amp; Medway</c:v>
                </c:pt>
              </c:strCache>
            </c:strRef>
          </c:tx>
          <c:spPr>
            <a:ln w="22225" cap="rnd">
              <a:solidFill>
                <a:srgbClr val="4DAF4A"/>
              </a:solidFill>
              <a:round/>
            </a:ln>
            <a:effectLst/>
          </c:spPr>
          <c:marker>
            <c:symbol val="none"/>
          </c:marker>
          <c:cat>
            <c:numRef>
              <c:f>'CC FA'!$B$10:$B$23</c:f>
              <c:numCache>
                <c:formatCode>mmm\-yy</c:formatCode>
                <c:ptCount val="1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</c:numCache>
            </c:numRef>
          </c:cat>
          <c:val>
            <c:numRef>
              <c:f>'CC FA'!$E$10:$E$23</c:f>
              <c:numCache>
                <c:formatCode>0.0%</c:formatCode>
                <c:ptCount val="14"/>
                <c:pt idx="0">
                  <c:v>2.8258944385405597E-2</c:v>
                </c:pt>
                <c:pt idx="1">
                  <c:v>2.9029401346085726E-2</c:v>
                </c:pt>
                <c:pt idx="2">
                  <c:v>2.9140099185263904E-2</c:v>
                </c:pt>
                <c:pt idx="3">
                  <c:v>5.0969713071200851E-2</c:v>
                </c:pt>
                <c:pt idx="4">
                  <c:v>6.4098476797732909E-2</c:v>
                </c:pt>
                <c:pt idx="5">
                  <c:v>6.032146652497343E-2</c:v>
                </c:pt>
                <c:pt idx="6">
                  <c:v>6.1818101310662413E-2</c:v>
                </c:pt>
                <c:pt idx="7">
                  <c:v>6.3248317392844491E-2</c:v>
                </c:pt>
                <c:pt idx="8">
                  <c:v>6.2393730074388948E-2</c:v>
                </c:pt>
                <c:pt idx="9">
                  <c:v>5.9736981934112643E-2</c:v>
                </c:pt>
                <c:pt idx="10">
                  <c:v>6.0259475735033652E-2</c:v>
                </c:pt>
                <c:pt idx="11">
                  <c:v>6.0356889833510452E-2</c:v>
                </c:pt>
                <c:pt idx="12">
                  <c:v>5.90285157633723E-2</c:v>
                </c:pt>
                <c:pt idx="13">
                  <c:v>6.205720864328728E-2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9C-4D97-8AEA-31B20EA71160}"/>
            </c:ext>
          </c:extLst>
        </c:ser>
        <c:ser>
          <c:idx val="3"/>
          <c:order val="3"/>
          <c:tx>
            <c:strRef>
              <c:f>'CC FA'!$F$9</c:f>
              <c:strCache>
                <c:ptCount val="1"/>
                <c:pt idx="0">
                  <c:v>South Essex</c:v>
                </c:pt>
              </c:strCache>
            </c:strRef>
          </c:tx>
          <c:spPr>
            <a:ln w="22225" cap="rnd">
              <a:solidFill>
                <a:srgbClr val="FF7F00"/>
              </a:solidFill>
              <a:round/>
            </a:ln>
            <a:effectLst/>
          </c:spPr>
          <c:marker>
            <c:symbol val="none"/>
          </c:marker>
          <c:cat>
            <c:numRef>
              <c:f>'CC FA'!$B$10:$B$23</c:f>
              <c:numCache>
                <c:formatCode>mmm\-yy</c:formatCode>
                <c:ptCount val="1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</c:numCache>
            </c:numRef>
          </c:cat>
          <c:val>
            <c:numRef>
              <c:f>'CC FA'!$F$10:$F$23</c:f>
              <c:numCache>
                <c:formatCode>0.0%</c:formatCode>
                <c:ptCount val="14"/>
                <c:pt idx="0">
                  <c:v>2.8393100317748526E-2</c:v>
                </c:pt>
                <c:pt idx="1">
                  <c:v>2.9743531547889241E-2</c:v>
                </c:pt>
                <c:pt idx="2">
                  <c:v>3.0651384475714933E-2</c:v>
                </c:pt>
                <c:pt idx="3">
                  <c:v>5.1214253290966863E-2</c:v>
                </c:pt>
                <c:pt idx="4">
                  <c:v>7.0483431684067177E-2</c:v>
                </c:pt>
                <c:pt idx="5">
                  <c:v>6.6330004539264645E-2</c:v>
                </c:pt>
                <c:pt idx="6">
                  <c:v>6.7907399001361779E-2</c:v>
                </c:pt>
                <c:pt idx="7">
                  <c:v>6.9564230594643672E-2</c:v>
                </c:pt>
                <c:pt idx="8">
                  <c:v>6.8179754879709481E-2</c:v>
                </c:pt>
                <c:pt idx="9">
                  <c:v>6.5036314117113025E-2</c:v>
                </c:pt>
                <c:pt idx="10">
                  <c:v>6.601225601452565E-2</c:v>
                </c:pt>
                <c:pt idx="11">
                  <c:v>6.6125737630503861E-2</c:v>
                </c:pt>
                <c:pt idx="12">
                  <c:v>6.4003631411711309E-2</c:v>
                </c:pt>
                <c:pt idx="13">
                  <c:v>6.8610985020426687E-2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9C-4D97-8AEA-31B20EA71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4193992"/>
        <c:axId val="1104189072"/>
      </c:lineChart>
      <c:dateAx>
        <c:axId val="1104193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4189072"/>
        <c:crosses val="autoZero"/>
        <c:auto val="1"/>
        <c:lblOffset val="100"/>
        <c:baseTimeUnit val="months"/>
      </c:dateAx>
      <c:valAx>
        <c:axId val="1104189072"/>
        <c:scaling>
          <c:orientation val="minMax"/>
          <c:max val="8.0000000000000016E-2"/>
          <c:min val="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419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367460317460316E-2"/>
          <c:y val="0.90092261904761906"/>
          <c:w val="0.8822753968253968"/>
          <c:h val="8.1036706349206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>
                <a:solidFill>
                  <a:schemeClr val="tx1"/>
                </a:solidFill>
              </a:rPr>
              <a:t>Claimant Count - February 2021</a:t>
            </a:r>
          </a:p>
          <a:p>
            <a:pPr>
              <a:defRPr/>
            </a:pPr>
            <a:r>
              <a:rPr lang="en-GB" sz="1100" i="1"/>
              <a:t>as</a:t>
            </a:r>
            <a:r>
              <a:rPr lang="en-GB" sz="1100" i="1" baseline="0"/>
              <a:t> proportion of population aged 16 to 64</a:t>
            </a:r>
            <a:endParaRPr lang="en-GB" sz="11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13353174603177"/>
          <c:y val="0.20454826388888889"/>
          <c:w val="0.8511482142857143"/>
          <c:h val="0.640425347222222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'CC LA'!$B$10:$B$14</c:f>
              <c:strCache>
                <c:ptCount val="5"/>
                <c:pt idx="0">
                  <c:v>Eastbourne</c:v>
                </c:pt>
                <c:pt idx="1">
                  <c:v>Hastings</c:v>
                </c:pt>
                <c:pt idx="2">
                  <c:v>Lewes</c:v>
                </c:pt>
                <c:pt idx="3">
                  <c:v>Rother</c:v>
                </c:pt>
                <c:pt idx="4">
                  <c:v>Wealden</c:v>
                </c:pt>
              </c:strCache>
            </c:strRef>
          </c:cat>
          <c:val>
            <c:numRef>
              <c:f>'CC LA'!$F$10:$F$14</c:f>
              <c:numCache>
                <c:formatCode>0.0%</c:formatCode>
                <c:ptCount val="5"/>
                <c:pt idx="0">
                  <c:v>7.8E-2</c:v>
                </c:pt>
                <c:pt idx="1">
                  <c:v>9.1999999999999998E-2</c:v>
                </c:pt>
                <c:pt idx="2">
                  <c:v>5.7000000000000002E-2</c:v>
                </c:pt>
                <c:pt idx="3">
                  <c:v>0.06</c:v>
                </c:pt>
                <c:pt idx="4">
                  <c:v>4.4000000000000004E-2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B-4D84-9CB1-D696129A6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Coronavirus Job Retention Scheme by Federated Area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100" i="1"/>
              <a:t>Job furlough rates by place of residence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91746031746032"/>
          <c:y val="0.1653688492063492"/>
          <c:w val="0.68320396825396812"/>
          <c:h val="0.78049722222222218"/>
        </c:manualLayout>
      </c:layout>
      <c:barChart>
        <c:barDir val="bar"/>
        <c:grouping val="clustered"/>
        <c:varyColors val="0"/>
        <c:ser>
          <c:idx val="5"/>
          <c:order val="0"/>
          <c:tx>
            <c:strRef>
              <c:f>'CJRS FA'!$B$14</c:f>
              <c:strCache>
                <c:ptCount val="1"/>
                <c:pt idx="0">
                  <c:v>East Sussex</c:v>
                </c:pt>
              </c:strCache>
            </c:strRef>
          </c:tx>
          <c:spPr>
            <a:solidFill>
              <a:srgbClr val="E41A1C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'CJRS FA'!$C$13:$F$13</c:f>
              <c:strCache>
                <c:ptCount val="4"/>
                <c:pt idx="0">
                  <c:v>May-20</c:v>
                </c:pt>
                <c:pt idx="1">
                  <c:v>Jul-20</c:v>
                </c:pt>
                <c:pt idx="2">
                  <c:v>Oct-20</c:v>
                </c:pt>
                <c:pt idx="3">
                  <c:v>Feb-21</c:v>
                </c:pt>
              </c:strCache>
            </c:strRef>
          </c:cat>
          <c:val>
            <c:numRef>
              <c:f>'CJRS FA'!$C$14:$F$14</c:f>
              <c:numCache>
                <c:formatCode>0.0%</c:formatCode>
                <c:ptCount val="4"/>
                <c:pt idx="0">
                  <c:v>0.26960110041265473</c:v>
                </c:pt>
                <c:pt idx="1">
                  <c:v>0.17239798257679964</c:v>
                </c:pt>
                <c:pt idx="2">
                  <c:v>7.0609812012838141E-2</c:v>
                </c:pt>
                <c:pt idx="3">
                  <c:v>0.16506189821182943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C-4A55-970E-FCF125279600}"/>
            </c:ext>
          </c:extLst>
        </c:ser>
        <c:ser>
          <c:idx val="4"/>
          <c:order val="1"/>
          <c:tx>
            <c:strRef>
              <c:f>'CJRS FA'!$B$15</c:f>
              <c:strCache>
                <c:ptCount val="1"/>
                <c:pt idx="0">
                  <c:v>Essex</c:v>
                </c:pt>
              </c:strCache>
            </c:strRef>
          </c:tx>
          <c:spPr>
            <a:solidFill>
              <a:srgbClr val="377EB8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'CJRS FA'!$C$13:$F$13</c:f>
              <c:strCache>
                <c:ptCount val="4"/>
                <c:pt idx="0">
                  <c:v>May-20</c:v>
                </c:pt>
                <c:pt idx="1">
                  <c:v>Jul-20</c:v>
                </c:pt>
                <c:pt idx="2">
                  <c:v>Oct-20</c:v>
                </c:pt>
                <c:pt idx="3">
                  <c:v>Feb-21</c:v>
                </c:pt>
              </c:strCache>
            </c:strRef>
          </c:cat>
          <c:val>
            <c:numRef>
              <c:f>'CJRS FA'!$C$15:$F$15</c:f>
              <c:numCache>
                <c:formatCode>0.0%</c:formatCode>
                <c:ptCount val="4"/>
                <c:pt idx="0">
                  <c:v>0.25851664395561613</c:v>
                </c:pt>
                <c:pt idx="1">
                  <c:v>0.16566089157095581</c:v>
                </c:pt>
                <c:pt idx="2">
                  <c:v>7.6893128284991244E-2</c:v>
                </c:pt>
                <c:pt idx="3">
                  <c:v>0.15378625656998249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C-4A55-970E-FCF125279600}"/>
            </c:ext>
          </c:extLst>
        </c:ser>
        <c:ser>
          <c:idx val="3"/>
          <c:order val="2"/>
          <c:tx>
            <c:strRef>
              <c:f>'CJRS FA'!$B$16</c:f>
              <c:strCache>
                <c:ptCount val="1"/>
                <c:pt idx="0">
                  <c:v>Kent &amp; Medway</c:v>
                </c:pt>
              </c:strCache>
            </c:strRef>
          </c:tx>
          <c:spPr>
            <a:solidFill>
              <a:srgbClr val="4DAF4A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'CJRS FA'!$C$13:$F$13</c:f>
              <c:strCache>
                <c:ptCount val="4"/>
                <c:pt idx="0">
                  <c:v>May-20</c:v>
                </c:pt>
                <c:pt idx="1">
                  <c:v>Jul-20</c:v>
                </c:pt>
                <c:pt idx="2">
                  <c:v>Oct-20</c:v>
                </c:pt>
                <c:pt idx="3">
                  <c:v>Feb-21</c:v>
                </c:pt>
              </c:strCache>
            </c:strRef>
          </c:cat>
          <c:val>
            <c:numRef>
              <c:f>'CJRS FA'!$C$16:$F$16</c:f>
              <c:numCache>
                <c:formatCode>0.0%</c:formatCode>
                <c:ptCount val="4"/>
                <c:pt idx="0">
                  <c:v>0.24947329284917585</c:v>
                </c:pt>
                <c:pt idx="1">
                  <c:v>0.1541702813235841</c:v>
                </c:pt>
                <c:pt idx="2">
                  <c:v>6.6798859833932328E-2</c:v>
                </c:pt>
                <c:pt idx="3">
                  <c:v>0.14648655347626718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C-44CC-4A55-970E-FCF125279600}"/>
            </c:ext>
          </c:extLst>
        </c:ser>
        <c:ser>
          <c:idx val="2"/>
          <c:order val="3"/>
          <c:tx>
            <c:strRef>
              <c:f>'CJRS FA'!$B$17</c:f>
              <c:strCache>
                <c:ptCount val="1"/>
                <c:pt idx="0">
                  <c:v>South Essex</c:v>
                </c:pt>
              </c:strCache>
            </c:strRef>
          </c:tx>
          <c:spPr>
            <a:solidFill>
              <a:srgbClr val="FF7F0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'CJRS FA'!$C$13:$F$13</c:f>
              <c:strCache>
                <c:ptCount val="4"/>
                <c:pt idx="0">
                  <c:v>May-20</c:v>
                </c:pt>
                <c:pt idx="1">
                  <c:v>Jul-20</c:v>
                </c:pt>
                <c:pt idx="2">
                  <c:v>Oct-20</c:v>
                </c:pt>
                <c:pt idx="3">
                  <c:v>Feb-21</c:v>
                </c:pt>
              </c:strCache>
            </c:strRef>
          </c:cat>
          <c:val>
            <c:numRef>
              <c:f>'CJRS FA'!$C$17:$F$17</c:f>
              <c:numCache>
                <c:formatCode>0.0%</c:formatCode>
                <c:ptCount val="4"/>
                <c:pt idx="0">
                  <c:v>0.25587069228423298</c:v>
                </c:pt>
                <c:pt idx="1">
                  <c:v>0.15980481854223849</c:v>
                </c:pt>
                <c:pt idx="2">
                  <c:v>7.4107959743824336E-2</c:v>
                </c:pt>
                <c:pt idx="3">
                  <c:v>0.14760597743214396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44CC-4A55-970E-FCF125279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5"/>
        <c:axId val="808377160"/>
        <c:axId val="808377488"/>
        <c:extLst/>
      </c:barChart>
      <c:catAx>
        <c:axId val="808377160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488"/>
        <c:crosses val="autoZero"/>
        <c:auto val="1"/>
        <c:lblAlgn val="ctr"/>
        <c:lblOffset val="100"/>
        <c:noMultiLvlLbl val="0"/>
      </c:catAx>
      <c:valAx>
        <c:axId val="8083774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582123015873027"/>
          <c:y val="0.38866091269841269"/>
          <c:w val="0.2015986111111111"/>
          <c:h val="0.3707515873015873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baseline="0">
                <a:solidFill>
                  <a:schemeClr val="tx1"/>
                </a:solidFill>
                <a:effectLst/>
              </a:rPr>
              <a:t>Claimant Count - February 2021</a:t>
            </a:r>
            <a:endParaRPr lang="en-GB" sz="1400" b="1">
              <a:solidFill>
                <a:schemeClr val="tx1"/>
              </a:solidFill>
              <a:effectLst/>
            </a:endParaRPr>
          </a:p>
          <a:p>
            <a:pPr>
              <a:defRPr/>
            </a:pPr>
            <a:r>
              <a:rPr lang="en-GB" sz="1100" b="0" i="1" baseline="0">
                <a:effectLst/>
              </a:rPr>
              <a:t>as proportion of population aged 16 to 64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13353174603177"/>
          <c:y val="0.18264465945740846"/>
          <c:w val="0.8511482142857143"/>
          <c:h val="0.575080457391214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E7E6E6">
                    <a:lumMod val="75000"/>
                  </a:srgb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'CC LA'!$B$24:$B$32</c:f>
              <c:strCache>
                <c:ptCount val="9"/>
                <c:pt idx="0">
                  <c:v>Braintree</c:v>
                </c:pt>
                <c:pt idx="1">
                  <c:v>Brentwood</c:v>
                </c:pt>
                <c:pt idx="2">
                  <c:v>Chelmsford</c:v>
                </c:pt>
                <c:pt idx="3">
                  <c:v>Colchester</c:v>
                </c:pt>
                <c:pt idx="4">
                  <c:v>Epping Forest</c:v>
                </c:pt>
                <c:pt idx="5">
                  <c:v>Harlow</c:v>
                </c:pt>
                <c:pt idx="6">
                  <c:v>Maldon</c:v>
                </c:pt>
                <c:pt idx="7">
                  <c:v>Tendring</c:v>
                </c:pt>
                <c:pt idx="8">
                  <c:v>Uttlesford</c:v>
                </c:pt>
              </c:strCache>
            </c:strRef>
          </c:cat>
          <c:val>
            <c:numRef>
              <c:f>'CC LA'!$F$24:$F$32</c:f>
              <c:numCache>
                <c:formatCode>0.0%</c:formatCode>
                <c:ptCount val="9"/>
                <c:pt idx="0">
                  <c:v>5.2999999999999999E-2</c:v>
                </c:pt>
                <c:pt idx="1">
                  <c:v>0.05</c:v>
                </c:pt>
                <c:pt idx="2">
                  <c:v>4.7E-2</c:v>
                </c:pt>
                <c:pt idx="3">
                  <c:v>5.0999999999999997E-2</c:v>
                </c:pt>
                <c:pt idx="4">
                  <c:v>6.0999999999999999E-2</c:v>
                </c:pt>
                <c:pt idx="5">
                  <c:v>8.5000000000000006E-2</c:v>
                </c:pt>
                <c:pt idx="6">
                  <c:v>4.8000000000000001E-2</c:v>
                </c:pt>
                <c:pt idx="7">
                  <c:v>8.3000000000000004E-2</c:v>
                </c:pt>
                <c:pt idx="8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3-4CD3-A8E6-020D40E94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baseline="0">
                <a:solidFill>
                  <a:schemeClr val="tx1"/>
                </a:solidFill>
                <a:effectLst/>
              </a:rPr>
              <a:t>Claimant Count - February 2021</a:t>
            </a:r>
            <a:endParaRPr lang="en-GB" sz="1400" b="1"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GB" sz="1100" i="1"/>
              <a:t>as</a:t>
            </a:r>
            <a:r>
              <a:rPr lang="en-GB" sz="1100" i="1" baseline="0"/>
              <a:t> proportion of population aged 16 to 64</a:t>
            </a:r>
            <a:endParaRPr lang="en-GB" sz="11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13353174603177"/>
          <c:y val="0.18264465945740846"/>
          <c:w val="0.8511482142857143"/>
          <c:h val="0.575080457391214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E7E6E6">
                    <a:lumMod val="75000"/>
                  </a:srgb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'CC LA'!$B$39:$B$51</c:f>
              <c:strCache>
                <c:ptCount val="13"/>
                <c:pt idx="0">
                  <c:v>Ashford</c:v>
                </c:pt>
                <c:pt idx="1">
                  <c:v>Canterbury</c:v>
                </c:pt>
                <c:pt idx="2">
                  <c:v>Dartford</c:v>
                </c:pt>
                <c:pt idx="3">
                  <c:v>Dover</c:v>
                </c:pt>
                <c:pt idx="4">
                  <c:v>Folkestone and Hythe</c:v>
                </c:pt>
                <c:pt idx="5">
                  <c:v>Gravesham</c:v>
                </c:pt>
                <c:pt idx="6">
                  <c:v>Maidstone</c:v>
                </c:pt>
                <c:pt idx="7">
                  <c:v>Medway</c:v>
                </c:pt>
                <c:pt idx="8">
                  <c:v>Sevenoaks</c:v>
                </c:pt>
                <c:pt idx="9">
                  <c:v>Swale</c:v>
                </c:pt>
                <c:pt idx="10">
                  <c:v>Thanet</c:v>
                </c:pt>
                <c:pt idx="11">
                  <c:v>Tonbridge and Malling</c:v>
                </c:pt>
                <c:pt idx="12">
                  <c:v>Tunbridge Wells</c:v>
                </c:pt>
              </c:strCache>
            </c:strRef>
          </c:cat>
          <c:val>
            <c:numRef>
              <c:f>'CC LA'!$F$39:$F$51</c:f>
              <c:numCache>
                <c:formatCode>0.0%</c:formatCode>
                <c:ptCount val="13"/>
                <c:pt idx="0">
                  <c:v>6.0999999999999999E-2</c:v>
                </c:pt>
                <c:pt idx="1">
                  <c:v>0.05</c:v>
                </c:pt>
                <c:pt idx="2">
                  <c:v>5.7000000000000002E-2</c:v>
                </c:pt>
                <c:pt idx="3">
                  <c:v>6.6000000000000003E-2</c:v>
                </c:pt>
                <c:pt idx="4">
                  <c:v>7.4999999999999997E-2</c:v>
                </c:pt>
                <c:pt idx="5">
                  <c:v>7.5999999999999998E-2</c:v>
                </c:pt>
                <c:pt idx="6">
                  <c:v>5.2000000000000005E-2</c:v>
                </c:pt>
                <c:pt idx="7">
                  <c:v>6.9000000000000006E-2</c:v>
                </c:pt>
                <c:pt idx="8">
                  <c:v>4.2999999999999997E-2</c:v>
                </c:pt>
                <c:pt idx="9">
                  <c:v>6.7000000000000004E-2</c:v>
                </c:pt>
                <c:pt idx="10">
                  <c:v>0.1</c:v>
                </c:pt>
                <c:pt idx="11">
                  <c:v>4.2999999999999997E-2</c:v>
                </c:pt>
                <c:pt idx="12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3-4946-A122-3F7D3CDE8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>
                <a:solidFill>
                  <a:schemeClr val="tx1"/>
                </a:solidFill>
              </a:rPr>
              <a:t>Claimant</a:t>
            </a:r>
            <a:r>
              <a:rPr lang="en-GB" sz="1400" b="1" baseline="0">
                <a:solidFill>
                  <a:schemeClr val="tx1"/>
                </a:solidFill>
              </a:rPr>
              <a:t> Count</a:t>
            </a:r>
            <a:endParaRPr lang="en-GB" sz="1400" b="1">
              <a:solidFill>
                <a:schemeClr val="tx1"/>
              </a:solidFill>
            </a:endParaRPr>
          </a:p>
          <a:p>
            <a:pPr>
              <a:defRPr/>
            </a:pPr>
            <a:r>
              <a:rPr lang="en-GB" sz="1100" i="1"/>
              <a:t>as proportion of population aged 16 to 64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13353174603177"/>
          <c:y val="0.20454826388888889"/>
          <c:w val="0.8511482142857143"/>
          <c:h val="0.640425347222222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E7E6E6">
                    <a:lumMod val="75000"/>
                  </a:srgb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'CC LA'!$B$58:$B$62</c:f>
              <c:strCache>
                <c:ptCount val="5"/>
                <c:pt idx="0">
                  <c:v>Basildon</c:v>
                </c:pt>
                <c:pt idx="1">
                  <c:v>Castle Point</c:v>
                </c:pt>
                <c:pt idx="2">
                  <c:v>Rochford</c:v>
                </c:pt>
                <c:pt idx="3">
                  <c:v>Southend</c:v>
                </c:pt>
                <c:pt idx="4">
                  <c:v>Thurrock</c:v>
                </c:pt>
              </c:strCache>
            </c:strRef>
          </c:cat>
          <c:val>
            <c:numRef>
              <c:f>'CC LA'!$F$58:$F$62</c:f>
              <c:numCache>
                <c:formatCode>0.0%</c:formatCode>
                <c:ptCount val="5"/>
                <c:pt idx="0">
                  <c:v>7.0000000000000007E-2</c:v>
                </c:pt>
                <c:pt idx="1">
                  <c:v>5.5E-2</c:v>
                </c:pt>
                <c:pt idx="2">
                  <c:v>4.4999999999999998E-2</c:v>
                </c:pt>
                <c:pt idx="3">
                  <c:v>8.1000000000000003E-2</c:v>
                </c:pt>
                <c:pt idx="4">
                  <c:v>7.2000000000000008E-2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5-45DD-A155-56CD15F1B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Local</a:t>
            </a:r>
            <a:r>
              <a:rPr lang="en-GB" b="1" baseline="0">
                <a:solidFill>
                  <a:schemeClr val="tx1"/>
                </a:solidFill>
              </a:rPr>
              <a:t> Authority Coronavirus Grants</a:t>
            </a:r>
            <a:endParaRPr lang="en-GB" b="1">
              <a:solidFill>
                <a:schemeClr val="tx1"/>
              </a:solidFill>
            </a:endParaRPr>
          </a:p>
          <a:p>
            <a:pPr>
              <a:defRPr/>
            </a:pPr>
            <a:r>
              <a:rPr lang="en-GB" sz="1200" i="1"/>
              <a:t>grants</a:t>
            </a:r>
            <a:r>
              <a:rPr lang="en-GB" sz="1200" i="1" baseline="0"/>
              <a:t> paid under each scheme up to 18 January 2021</a:t>
            </a:r>
            <a:endParaRPr lang="en-GB" sz="12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5351534510677"/>
          <c:y val="0.1866407049813244"/>
          <c:w val="0.84190912276068064"/>
          <c:h val="0.67173842592592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'Grants L'!$B$13</c:f>
              <c:strCache>
                <c:ptCount val="1"/>
                <c:pt idx="0">
                  <c:v>Value of grants paid (£ mill.)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E7E6E6">
                    <a:lumMod val="75000"/>
                  </a:srgb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'Grants L'!$C$12:$F$12</c:f>
              <c:strCache>
                <c:ptCount val="4"/>
                <c:pt idx="0">
                  <c:v>SBGF/RHLGF</c:v>
                </c:pt>
                <c:pt idx="1">
                  <c:v>LADGF</c:v>
                </c:pt>
                <c:pt idx="2">
                  <c:v>LRSG</c:v>
                </c:pt>
                <c:pt idx="3">
                  <c:v>ARG</c:v>
                </c:pt>
              </c:strCache>
            </c:strRef>
          </c:cat>
          <c:val>
            <c:numRef>
              <c:f>'Grants L'!$C$15:$F$15</c:f>
              <c:numCache>
                <c:formatCode>#,##0</c:formatCode>
                <c:ptCount val="4"/>
                <c:pt idx="0">
                  <c:v>12157</c:v>
                </c:pt>
                <c:pt idx="1">
                  <c:v>5413</c:v>
                </c:pt>
                <c:pt idx="2">
                  <c:v>1251</c:v>
                </c:pt>
                <c:pt idx="3">
                  <c:v>1647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2-4CC4-A57E-A858D672A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808377160"/>
        <c:axId val="808377488"/>
      </c:barChart>
      <c:catAx>
        <c:axId val="80837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488"/>
        <c:crosses val="autoZero"/>
        <c:auto val="0"/>
        <c:lblAlgn val="ctr"/>
        <c:lblOffset val="100"/>
        <c:noMultiLvlLbl val="1"/>
      </c:catAx>
      <c:valAx>
        <c:axId val="80837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Local authority coronavirus</a:t>
            </a:r>
            <a:r>
              <a:rPr lang="en-US" b="1" baseline="0">
                <a:solidFill>
                  <a:schemeClr val="tx1"/>
                </a:solidFill>
              </a:rPr>
              <a:t> grants funding</a:t>
            </a:r>
            <a:endParaRPr lang="en-US" b="1">
              <a:solidFill>
                <a:schemeClr val="tx1"/>
              </a:solidFill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100" i="1"/>
              <a:t>businesses receiving grants up to 18 January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91746031746032"/>
          <c:y val="0.1653688492063492"/>
          <c:w val="0.68320396825396812"/>
          <c:h val="0.78049722222222218"/>
        </c:manualLayout>
      </c:layout>
      <c:barChart>
        <c:barDir val="bar"/>
        <c:grouping val="clustered"/>
        <c:varyColors val="0"/>
        <c:ser>
          <c:idx val="5"/>
          <c:order val="0"/>
          <c:tx>
            <c:strRef>
              <c:f>'Grants FA'!$B$5</c:f>
              <c:strCache>
                <c:ptCount val="1"/>
                <c:pt idx="0">
                  <c:v>East Sussex</c:v>
                </c:pt>
              </c:strCache>
            </c:strRef>
          </c:tx>
          <c:spPr>
            <a:solidFill>
              <a:srgbClr val="E41A1C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'Grants FA'!$C$5:$F$5</c:f>
              <c:strCache>
                <c:ptCount val="4"/>
                <c:pt idx="0">
                  <c:v>SBGF/RHLGF</c:v>
                </c:pt>
                <c:pt idx="1">
                  <c:v>LADGF</c:v>
                </c:pt>
                <c:pt idx="2">
                  <c:v>LRSG</c:v>
                </c:pt>
                <c:pt idx="3">
                  <c:v>ARG</c:v>
                </c:pt>
              </c:strCache>
            </c:strRef>
          </c:cat>
          <c:val>
            <c:numRef>
              <c:f>'Grants FA'!$C$10:$F$10</c:f>
              <c:numCache>
                <c:formatCode>0.0%</c:formatCode>
                <c:ptCount val="4"/>
                <c:pt idx="0">
                  <c:v>0.46492327642100711</c:v>
                </c:pt>
                <c:pt idx="1">
                  <c:v>3.730278798357467E-2</c:v>
                </c:pt>
                <c:pt idx="2">
                  <c:v>0.18577912254160364</c:v>
                </c:pt>
                <c:pt idx="3">
                  <c:v>1.7462718824292199E-2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5-4E58-B49C-BFDD1B1F0ED1}"/>
            </c:ext>
          </c:extLst>
        </c:ser>
        <c:ser>
          <c:idx val="4"/>
          <c:order val="1"/>
          <c:tx>
            <c:strRef>
              <c:f>'Grants FA'!$B$15</c:f>
              <c:strCache>
                <c:ptCount val="1"/>
                <c:pt idx="0">
                  <c:v>Essex</c:v>
                </c:pt>
              </c:strCache>
            </c:strRef>
          </c:tx>
          <c:spPr>
            <a:solidFill>
              <a:srgbClr val="377EB8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'Grants FA'!$C$5:$F$5</c:f>
              <c:strCache>
                <c:ptCount val="4"/>
                <c:pt idx="0">
                  <c:v>SBGF/RHLGF</c:v>
                </c:pt>
                <c:pt idx="1">
                  <c:v>LADGF</c:v>
                </c:pt>
                <c:pt idx="2">
                  <c:v>LRSG</c:v>
                </c:pt>
                <c:pt idx="3">
                  <c:v>ARG</c:v>
                </c:pt>
              </c:strCache>
            </c:strRef>
          </c:cat>
          <c:val>
            <c:numRef>
              <c:f>'Grants FA'!$C$20:$F$20</c:f>
              <c:numCache>
                <c:formatCode>0.0%</c:formatCode>
                <c:ptCount val="4"/>
                <c:pt idx="0">
                  <c:v>0.34294294294294292</c:v>
                </c:pt>
                <c:pt idx="1">
                  <c:v>3.3730504698246636E-2</c:v>
                </c:pt>
                <c:pt idx="2">
                  <c:v>0.20335173883560981</c:v>
                </c:pt>
                <c:pt idx="3">
                  <c:v>4.3785721205076046E-2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25-4E58-B49C-BFDD1B1F0ED1}"/>
            </c:ext>
          </c:extLst>
        </c:ser>
        <c:ser>
          <c:idx val="3"/>
          <c:order val="2"/>
          <c:tx>
            <c:strRef>
              <c:f>'Grants FA'!$B$25</c:f>
              <c:strCache>
                <c:ptCount val="1"/>
                <c:pt idx="0">
                  <c:v>Kent &amp; Medway</c:v>
                </c:pt>
              </c:strCache>
            </c:strRef>
          </c:tx>
          <c:spPr>
            <a:solidFill>
              <a:srgbClr val="4DAF4A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'Grants FA'!$C$5:$F$5</c:f>
              <c:strCache>
                <c:ptCount val="4"/>
                <c:pt idx="0">
                  <c:v>SBGF/RHLGF</c:v>
                </c:pt>
                <c:pt idx="1">
                  <c:v>LADGF</c:v>
                </c:pt>
                <c:pt idx="2">
                  <c:v>LRSG</c:v>
                </c:pt>
                <c:pt idx="3">
                  <c:v>ARG</c:v>
                </c:pt>
              </c:strCache>
            </c:strRef>
          </c:cat>
          <c:val>
            <c:numRef>
              <c:f>'Grants FA'!$C$30:$F$30</c:f>
              <c:numCache>
                <c:formatCode>0.0%</c:formatCode>
                <c:ptCount val="4"/>
                <c:pt idx="0">
                  <c:v>0.38147894086980383</c:v>
                </c:pt>
                <c:pt idx="1">
                  <c:v>5.6290300452737002E-2</c:v>
                </c:pt>
                <c:pt idx="2">
                  <c:v>0.17586774591850735</c:v>
                </c:pt>
                <c:pt idx="3">
                  <c:v>3.7604609685827961E-2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B325-4E58-B49C-BFDD1B1F0ED1}"/>
            </c:ext>
          </c:extLst>
        </c:ser>
        <c:ser>
          <c:idx val="2"/>
          <c:order val="3"/>
          <c:tx>
            <c:strRef>
              <c:f>'Grants FA'!$B$35</c:f>
              <c:strCache>
                <c:ptCount val="1"/>
                <c:pt idx="0">
                  <c:v>South Essex</c:v>
                </c:pt>
              </c:strCache>
            </c:strRef>
          </c:tx>
          <c:spPr>
            <a:solidFill>
              <a:srgbClr val="FF7F0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'Grants FA'!$C$5:$F$5</c:f>
              <c:strCache>
                <c:ptCount val="4"/>
                <c:pt idx="0">
                  <c:v>SBGF/RHLGF</c:v>
                </c:pt>
                <c:pt idx="1">
                  <c:v>LADGF</c:v>
                </c:pt>
                <c:pt idx="2">
                  <c:v>LRSG</c:v>
                </c:pt>
                <c:pt idx="3">
                  <c:v>ARG</c:v>
                </c:pt>
              </c:strCache>
            </c:strRef>
          </c:cat>
          <c:val>
            <c:numRef>
              <c:f>'Grants FA'!$C$40:$F$40</c:f>
              <c:numCache>
                <c:formatCode>0.0%</c:formatCode>
                <c:ptCount val="4"/>
                <c:pt idx="0">
                  <c:v>0.34094542926659716</c:v>
                </c:pt>
                <c:pt idx="1">
                  <c:v>3.2151546750086898E-2</c:v>
                </c:pt>
                <c:pt idx="2">
                  <c:v>0.16882168925964547</c:v>
                </c:pt>
                <c:pt idx="3">
                  <c:v>7.3444560305874179E-2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B325-4E58-B49C-BFDD1B1F0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5"/>
        <c:axId val="808377160"/>
        <c:axId val="808377488"/>
        <c:extLst/>
      </c:barChart>
      <c:catAx>
        <c:axId val="808377160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488"/>
        <c:crosses val="autoZero"/>
        <c:auto val="1"/>
        <c:lblAlgn val="ctr"/>
        <c:lblOffset val="100"/>
        <c:noMultiLvlLbl val="0"/>
      </c:catAx>
      <c:valAx>
        <c:axId val="8083774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393630952380949"/>
          <c:y val="0.31801011904761906"/>
          <c:w val="0.1436422619047619"/>
          <c:h val="0.4017323412698412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Local</a:t>
            </a:r>
            <a:r>
              <a:rPr lang="en-GB" b="1" baseline="0">
                <a:solidFill>
                  <a:schemeClr val="tx1"/>
                </a:solidFill>
              </a:rPr>
              <a:t> Authority Coronavirus Grants</a:t>
            </a:r>
            <a:endParaRPr lang="en-GB" b="1">
              <a:solidFill>
                <a:schemeClr val="tx1"/>
              </a:solidFill>
            </a:endParaRPr>
          </a:p>
          <a:p>
            <a:pPr>
              <a:defRPr/>
            </a:pPr>
            <a:r>
              <a:rPr lang="en-GB" sz="1200" i="1"/>
              <a:t>value of grants</a:t>
            </a:r>
            <a:r>
              <a:rPr lang="en-GB" sz="1200" i="1" baseline="0"/>
              <a:t> paid up to 18 January 2021 (£ mill.)</a:t>
            </a:r>
            <a:endParaRPr lang="en-GB" sz="12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5351534510677"/>
          <c:y val="0.1866407049813244"/>
          <c:w val="0.84190912276068064"/>
          <c:h val="0.671738425925926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41A1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377EB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48E-4F8F-965E-E90D9BC65A93}"/>
              </c:ext>
            </c:extLst>
          </c:dPt>
          <c:dPt>
            <c:idx val="2"/>
            <c:invertIfNegative val="0"/>
            <c:bubble3D val="0"/>
            <c:spPr>
              <a:solidFill>
                <a:srgbClr val="4DAF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48E-4F8F-965E-E90D9BC65A93}"/>
              </c:ext>
            </c:extLst>
          </c:dPt>
          <c:dPt>
            <c:idx val="3"/>
            <c:invertIfNegative val="0"/>
            <c:bubble3D val="0"/>
            <c:spPr>
              <a:solidFill>
                <a:srgbClr val="FF7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48E-4F8F-965E-E90D9BC65A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'Grants FA'!$B$46:$B$49</c:f>
              <c:strCache>
                <c:ptCount val="4"/>
                <c:pt idx="0">
                  <c:v>East Sussex</c:v>
                </c:pt>
                <c:pt idx="1">
                  <c:v>Essex</c:v>
                </c:pt>
                <c:pt idx="2">
                  <c:v>Kent &amp; Medway</c:v>
                </c:pt>
                <c:pt idx="3">
                  <c:v>South Essex</c:v>
                </c:pt>
              </c:strCache>
            </c:strRef>
          </c:cat>
          <c:val>
            <c:numRef>
              <c:f>'Grants FA'!$C$46:$C$49</c:f>
              <c:numCache>
                <c:formatCode>0.0</c:formatCode>
                <c:ptCount val="4"/>
                <c:pt idx="0">
                  <c:v>140.69999999999999</c:v>
                </c:pt>
                <c:pt idx="1">
                  <c:v>245.4</c:v>
                </c:pt>
                <c:pt idx="2">
                  <c:v>374.8</c:v>
                </c:pt>
                <c:pt idx="3">
                  <c:v>136.60000000000002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8E-4F8F-965E-E90D9BC65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808377160"/>
        <c:axId val="808377488"/>
      </c:barChart>
      <c:catAx>
        <c:axId val="80837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488"/>
        <c:crosses val="autoZero"/>
        <c:auto val="0"/>
        <c:lblAlgn val="ctr"/>
        <c:lblOffset val="100"/>
        <c:noMultiLvlLbl val="1"/>
      </c:catAx>
      <c:valAx>
        <c:axId val="80837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>
                <a:solidFill>
                  <a:schemeClr val="tx1"/>
                </a:solidFill>
              </a:rPr>
              <a:t>Local authority</a:t>
            </a:r>
            <a:r>
              <a:rPr lang="en-GB" sz="1400" b="1" baseline="0">
                <a:solidFill>
                  <a:schemeClr val="tx1"/>
                </a:solidFill>
              </a:rPr>
              <a:t> coronavirus grant funding</a:t>
            </a:r>
            <a:endParaRPr lang="en-GB" sz="1400" b="1">
              <a:solidFill>
                <a:schemeClr val="tx1"/>
              </a:solidFill>
            </a:endParaRPr>
          </a:p>
          <a:p>
            <a:pPr>
              <a:defRPr/>
            </a:pPr>
            <a:r>
              <a:rPr lang="en-GB" sz="1100" i="1"/>
              <a:t>value of grants paid to 18 January 2021 (£ mill.)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415277777777792E-2"/>
          <c:y val="0.20454826388888889"/>
          <c:w val="0.8788664682539683"/>
          <c:h val="0.640425347222222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'Grants LA'!$B$8:$B$12</c:f>
              <c:strCache>
                <c:ptCount val="5"/>
                <c:pt idx="0">
                  <c:v>Eastbourne</c:v>
                </c:pt>
                <c:pt idx="1">
                  <c:v>Hastings</c:v>
                </c:pt>
                <c:pt idx="2">
                  <c:v>Lewes</c:v>
                </c:pt>
                <c:pt idx="3">
                  <c:v>Rother</c:v>
                </c:pt>
                <c:pt idx="4">
                  <c:v>Wealden</c:v>
                </c:pt>
              </c:strCache>
            </c:strRef>
          </c:cat>
          <c:val>
            <c:numRef>
              <c:f>'Grants LA'!$G$8:$G$12</c:f>
              <c:numCache>
                <c:formatCode>0.0</c:formatCode>
                <c:ptCount val="5"/>
                <c:pt idx="0">
                  <c:v>21.249514000000001</c:v>
                </c:pt>
                <c:pt idx="1">
                  <c:v>22.665255999999999</c:v>
                </c:pt>
                <c:pt idx="2">
                  <c:v>23.955689</c:v>
                </c:pt>
                <c:pt idx="3">
                  <c:v>27.712016999999999</c:v>
                </c:pt>
                <c:pt idx="4">
                  <c:v>45.100114999999995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4-4B10-8C63-E191FA103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>
                <a:solidFill>
                  <a:schemeClr val="tx1"/>
                </a:solidFill>
              </a:rPr>
              <a:t>Local authority coronavirus grant funding</a:t>
            </a:r>
          </a:p>
          <a:p>
            <a:pPr>
              <a:defRPr/>
            </a:pPr>
            <a:r>
              <a:rPr lang="en-GB" sz="1100" i="1"/>
              <a:t>value of grants paid to</a:t>
            </a:r>
            <a:r>
              <a:rPr lang="en-GB" sz="1100" i="1" baseline="0"/>
              <a:t> 18 January 2021 (£ mill.)</a:t>
            </a:r>
            <a:endParaRPr lang="en-GB" sz="11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855753968253984E-2"/>
          <c:y val="0.18264465945740846"/>
          <c:w val="0.88642599206349226"/>
          <c:h val="0.575080457391214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E7E6E6">
                    <a:lumMod val="75000"/>
                  </a:srgb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'Grants LA'!$B$22:$B$30</c:f>
              <c:strCache>
                <c:ptCount val="9"/>
                <c:pt idx="0">
                  <c:v>Braintree</c:v>
                </c:pt>
                <c:pt idx="1">
                  <c:v>Brentwood</c:v>
                </c:pt>
                <c:pt idx="2">
                  <c:v>Chelmsford</c:v>
                </c:pt>
                <c:pt idx="3">
                  <c:v>Colchester</c:v>
                </c:pt>
                <c:pt idx="4">
                  <c:v>Epping Forest</c:v>
                </c:pt>
                <c:pt idx="5">
                  <c:v>Harlow</c:v>
                </c:pt>
                <c:pt idx="6">
                  <c:v>Maldon</c:v>
                </c:pt>
                <c:pt idx="7">
                  <c:v>Tendring</c:v>
                </c:pt>
                <c:pt idx="8">
                  <c:v>Uttlesford</c:v>
                </c:pt>
              </c:strCache>
            </c:strRef>
          </c:cat>
          <c:val>
            <c:numRef>
              <c:f>'Grants LA'!$G$22:$G$30</c:f>
              <c:numCache>
                <c:formatCode>0.0</c:formatCode>
                <c:ptCount val="9"/>
                <c:pt idx="0">
                  <c:v>32.547235999999998</c:v>
                </c:pt>
                <c:pt idx="1">
                  <c:v>19.258319999999998</c:v>
                </c:pt>
                <c:pt idx="2">
                  <c:v>36.578433999999994</c:v>
                </c:pt>
                <c:pt idx="3">
                  <c:v>40.392648999999999</c:v>
                </c:pt>
                <c:pt idx="4">
                  <c:v>32.263978999999999</c:v>
                </c:pt>
                <c:pt idx="5">
                  <c:v>13.166865</c:v>
                </c:pt>
                <c:pt idx="6">
                  <c:v>15.555499999999999</c:v>
                </c:pt>
                <c:pt idx="7">
                  <c:v>34.570465999999996</c:v>
                </c:pt>
                <c:pt idx="8">
                  <c:v>21.114643999999998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1-43C6-AE00-B13F37F85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>
                <a:solidFill>
                  <a:schemeClr val="tx1"/>
                </a:solidFill>
              </a:rPr>
              <a:t>Local authority coronavirus</a:t>
            </a:r>
            <a:r>
              <a:rPr lang="en-GB" sz="1400" b="1" baseline="0">
                <a:solidFill>
                  <a:schemeClr val="tx1"/>
                </a:solidFill>
              </a:rPr>
              <a:t> grant funding</a:t>
            </a:r>
            <a:endParaRPr lang="en-GB" sz="1400" b="1">
              <a:solidFill>
                <a:schemeClr val="tx1"/>
              </a:solidFill>
            </a:endParaRPr>
          </a:p>
          <a:p>
            <a:pPr>
              <a:defRPr/>
            </a:pPr>
            <a:r>
              <a:rPr lang="en-GB" sz="1100" i="1"/>
              <a:t>value of grant</a:t>
            </a:r>
            <a:r>
              <a:rPr lang="en-GB" sz="1100" i="1" baseline="0"/>
              <a:t>s paid to 18 January 2021 (£ mill.)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9748015873016"/>
          <c:y val="0.18264465945740846"/>
          <c:w val="0.87130694444444445"/>
          <c:h val="0.575080457391214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E7E6E6">
                    <a:lumMod val="75000"/>
                  </a:srgb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'Grants LA'!$B$37:$B$49</c:f>
              <c:strCache>
                <c:ptCount val="13"/>
                <c:pt idx="0">
                  <c:v>Ashford</c:v>
                </c:pt>
                <c:pt idx="1">
                  <c:v>Canterbury</c:v>
                </c:pt>
                <c:pt idx="2">
                  <c:v>Dartford</c:v>
                </c:pt>
                <c:pt idx="3">
                  <c:v>Dover</c:v>
                </c:pt>
                <c:pt idx="4">
                  <c:v>Folkestone and Hythe</c:v>
                </c:pt>
                <c:pt idx="5">
                  <c:v>Gravesham</c:v>
                </c:pt>
                <c:pt idx="6">
                  <c:v>Maidstone</c:v>
                </c:pt>
                <c:pt idx="7">
                  <c:v>Medway</c:v>
                </c:pt>
                <c:pt idx="8">
                  <c:v>Sevenoaks</c:v>
                </c:pt>
                <c:pt idx="9">
                  <c:v>Swale</c:v>
                </c:pt>
                <c:pt idx="10">
                  <c:v>Thanet</c:v>
                </c:pt>
                <c:pt idx="11">
                  <c:v>Tonbridge and Malling</c:v>
                </c:pt>
                <c:pt idx="12">
                  <c:v>Tunbridge Wells</c:v>
                </c:pt>
              </c:strCache>
            </c:strRef>
          </c:cat>
          <c:val>
            <c:numRef>
              <c:f>'Grants LA'!$G$37:$G$49</c:f>
              <c:numCache>
                <c:formatCode>0.0</c:formatCode>
                <c:ptCount val="13"/>
                <c:pt idx="0">
                  <c:v>31.461959</c:v>
                </c:pt>
                <c:pt idx="1">
                  <c:v>37.927467999999998</c:v>
                </c:pt>
                <c:pt idx="2">
                  <c:v>15.377947999999998</c:v>
                </c:pt>
                <c:pt idx="3">
                  <c:v>25.939988</c:v>
                </c:pt>
                <c:pt idx="4">
                  <c:v>28.442995</c:v>
                </c:pt>
                <c:pt idx="5">
                  <c:v>16.080470999999999</c:v>
                </c:pt>
                <c:pt idx="6">
                  <c:v>32.244406999999995</c:v>
                </c:pt>
                <c:pt idx="7">
                  <c:v>40.316645999999999</c:v>
                </c:pt>
                <c:pt idx="8">
                  <c:v>26.920278</c:v>
                </c:pt>
                <c:pt idx="9">
                  <c:v>31.865905999999999</c:v>
                </c:pt>
                <c:pt idx="10">
                  <c:v>36.776287999999994</c:v>
                </c:pt>
                <c:pt idx="11">
                  <c:v>21.776723</c:v>
                </c:pt>
                <c:pt idx="12">
                  <c:v>29.589675999999997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8-4B6B-93D1-ED29BCBE1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>
                <a:solidFill>
                  <a:schemeClr val="tx1"/>
                </a:solidFill>
              </a:rPr>
              <a:t>Local authority coronavirus</a:t>
            </a:r>
            <a:r>
              <a:rPr lang="en-GB" sz="1400" b="1" baseline="0">
                <a:solidFill>
                  <a:schemeClr val="tx1"/>
                </a:solidFill>
              </a:rPr>
              <a:t> grant funding</a:t>
            </a:r>
            <a:endParaRPr lang="en-GB" sz="1400" b="1">
              <a:solidFill>
                <a:schemeClr val="tx1"/>
              </a:solidFill>
            </a:endParaRPr>
          </a:p>
          <a:p>
            <a:pPr>
              <a:defRPr/>
            </a:pPr>
            <a:r>
              <a:rPr lang="en-GB" sz="1100" i="1"/>
              <a:t>value of grants paid to</a:t>
            </a:r>
            <a:r>
              <a:rPr lang="en-GB" sz="1100" i="1" baseline="0"/>
              <a:t> 18 January 2021 (£ mill.)</a:t>
            </a:r>
            <a:endParaRPr lang="en-GB" sz="11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415277777777792E-2"/>
          <c:y val="0.20454826388888889"/>
          <c:w val="0.8788664682539683"/>
          <c:h val="0.640425347222222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E7E6E6">
                    <a:lumMod val="75000"/>
                  </a:srgb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'Grants LA'!$B$56:$B$60</c:f>
              <c:strCache>
                <c:ptCount val="5"/>
                <c:pt idx="0">
                  <c:v>Basildon</c:v>
                </c:pt>
                <c:pt idx="1">
                  <c:v>Castle Point</c:v>
                </c:pt>
                <c:pt idx="2">
                  <c:v>Rochford</c:v>
                </c:pt>
                <c:pt idx="3">
                  <c:v>Southend</c:v>
                </c:pt>
                <c:pt idx="4">
                  <c:v>Thurrock</c:v>
                </c:pt>
              </c:strCache>
            </c:strRef>
          </c:cat>
          <c:val>
            <c:numRef>
              <c:f>'Grants LA'!$G$56:$G$60</c:f>
              <c:numCache>
                <c:formatCode>0.0</c:formatCode>
                <c:ptCount val="5"/>
                <c:pt idx="0">
                  <c:v>34.950721999999999</c:v>
                </c:pt>
                <c:pt idx="1">
                  <c:v>14.968627</c:v>
                </c:pt>
                <c:pt idx="2">
                  <c:v>19.720695999999997</c:v>
                </c:pt>
                <c:pt idx="3">
                  <c:v>41.718743000000003</c:v>
                </c:pt>
                <c:pt idx="4">
                  <c:v>25.306161060000001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D-426D-A8D3-31FA22A65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East Sussex CJRS Furlough</a:t>
            </a:r>
            <a:r>
              <a:rPr lang="en-GB" b="1" baseline="0">
                <a:solidFill>
                  <a:schemeClr val="tx1"/>
                </a:solidFill>
              </a:rPr>
              <a:t> Rates - February 2021</a:t>
            </a:r>
          </a:p>
          <a:p>
            <a:pPr>
              <a:defRPr/>
            </a:pPr>
            <a:r>
              <a:rPr lang="en-GB" sz="1200" i="1" baseline="0"/>
              <a:t>resident jobs</a:t>
            </a:r>
            <a:endParaRPr lang="en-GB" sz="12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13353174603177"/>
          <c:y val="0.18249966931216932"/>
          <c:w val="0.8511482142857143"/>
          <c:h val="0.662473875661375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'CJRS LA'!$B$8:$B$12</c:f>
              <c:strCache>
                <c:ptCount val="5"/>
                <c:pt idx="0">
                  <c:v>Eastbourne</c:v>
                </c:pt>
                <c:pt idx="1">
                  <c:v>Hastings</c:v>
                </c:pt>
                <c:pt idx="2">
                  <c:v>Lewes</c:v>
                </c:pt>
                <c:pt idx="3">
                  <c:v>Rother</c:v>
                </c:pt>
                <c:pt idx="4">
                  <c:v>Wealden</c:v>
                </c:pt>
              </c:strCache>
            </c:strRef>
          </c:cat>
          <c:val>
            <c:numRef>
              <c:f>'CJRS LA'!$D$8:$D$12</c:f>
              <c:numCache>
                <c:formatCode>0.0%</c:formatCode>
                <c:ptCount val="5"/>
                <c:pt idx="0">
                  <c:v>0.17101716727776023</c:v>
                </c:pt>
                <c:pt idx="1">
                  <c:v>0.160037179802619</c:v>
                </c:pt>
                <c:pt idx="2">
                  <c:v>0.16917321740009605</c:v>
                </c:pt>
                <c:pt idx="3">
                  <c:v>0.17717763640812331</c:v>
                </c:pt>
                <c:pt idx="4">
                  <c:v>0.16537937301226716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2-44BB-BA30-933D25C40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  <c:max val="0.2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Coronavirus business loan schemes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200" i="1"/>
              <a:t>businesses receiving loans up to 11 January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92142857142857"/>
          <c:y val="0.28296130952380955"/>
          <c:w val="0.74619999999999986"/>
          <c:h val="0.66290476190476189"/>
        </c:manualLayout>
      </c:layout>
      <c:barChart>
        <c:barDir val="bar"/>
        <c:grouping val="clustered"/>
        <c:varyColors val="0"/>
        <c:ser>
          <c:idx val="5"/>
          <c:order val="0"/>
          <c:tx>
            <c:strRef>
              <c:f>'Loans FA'!$B$8</c:f>
              <c:strCache>
                <c:ptCount val="1"/>
                <c:pt idx="0">
                  <c:v>East Sussex</c:v>
                </c:pt>
              </c:strCache>
            </c:strRef>
          </c:tx>
          <c:spPr>
            <a:solidFill>
              <a:srgbClr val="E41A1C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'Loans FA'!$C$8:$D$8</c:f>
              <c:strCache>
                <c:ptCount val="2"/>
                <c:pt idx="0">
                  <c:v>CBILS</c:v>
                </c:pt>
                <c:pt idx="1">
                  <c:v>BBLS</c:v>
                </c:pt>
              </c:strCache>
            </c:strRef>
          </c:cat>
          <c:val>
            <c:numRef>
              <c:f>'Loans FA'!$C$13:$D$13</c:f>
              <c:numCache>
                <c:formatCode>0.0%</c:formatCode>
                <c:ptCount val="2"/>
                <c:pt idx="0">
                  <c:v>2.3E-2</c:v>
                </c:pt>
                <c:pt idx="1">
                  <c:v>0.52900000000000003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1-434D-BF41-4591F1B44D95}"/>
            </c:ext>
          </c:extLst>
        </c:ser>
        <c:ser>
          <c:idx val="4"/>
          <c:order val="1"/>
          <c:tx>
            <c:strRef>
              <c:f>'Loans FA'!$B$18</c:f>
              <c:strCache>
                <c:ptCount val="1"/>
                <c:pt idx="0">
                  <c:v>Essex</c:v>
                </c:pt>
              </c:strCache>
            </c:strRef>
          </c:tx>
          <c:spPr>
            <a:solidFill>
              <a:srgbClr val="377EB8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'Loans FA'!$C$8:$D$8</c:f>
              <c:strCache>
                <c:ptCount val="2"/>
                <c:pt idx="0">
                  <c:v>CBILS</c:v>
                </c:pt>
                <c:pt idx="1">
                  <c:v>BBLS</c:v>
                </c:pt>
              </c:strCache>
            </c:strRef>
          </c:cat>
          <c:val>
            <c:numRef>
              <c:f>'Loans FA'!$C$23:$D$23</c:f>
              <c:numCache>
                <c:formatCode>0.0%</c:formatCode>
                <c:ptCount val="2"/>
                <c:pt idx="0">
                  <c:v>2.7E-2</c:v>
                </c:pt>
                <c:pt idx="1">
                  <c:v>0.52200000000000002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1-434D-BF41-4591F1B44D95}"/>
            </c:ext>
          </c:extLst>
        </c:ser>
        <c:ser>
          <c:idx val="3"/>
          <c:order val="2"/>
          <c:tx>
            <c:strRef>
              <c:f>'Loans FA'!$B$28</c:f>
              <c:strCache>
                <c:ptCount val="1"/>
                <c:pt idx="0">
                  <c:v>Kent &amp; Medway</c:v>
                </c:pt>
              </c:strCache>
            </c:strRef>
          </c:tx>
          <c:spPr>
            <a:solidFill>
              <a:srgbClr val="4DAF4A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'Loans FA'!$C$8:$D$8</c:f>
              <c:strCache>
                <c:ptCount val="2"/>
                <c:pt idx="0">
                  <c:v>CBILS</c:v>
                </c:pt>
                <c:pt idx="1">
                  <c:v>BBLS</c:v>
                </c:pt>
              </c:strCache>
            </c:strRef>
          </c:cat>
          <c:val>
            <c:numRef>
              <c:f>'Loans FA'!$C$33:$D$33</c:f>
              <c:numCache>
                <c:formatCode>0.0%</c:formatCode>
                <c:ptCount val="2"/>
                <c:pt idx="0">
                  <c:v>2.8000000000000001E-2</c:v>
                </c:pt>
                <c:pt idx="1">
                  <c:v>0.56699999999999995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70B1-434D-BF41-4591F1B44D95}"/>
            </c:ext>
          </c:extLst>
        </c:ser>
        <c:ser>
          <c:idx val="2"/>
          <c:order val="3"/>
          <c:tx>
            <c:strRef>
              <c:f>'Loans FA'!$B$38</c:f>
              <c:strCache>
                <c:ptCount val="1"/>
                <c:pt idx="0">
                  <c:v>South Essex</c:v>
                </c:pt>
              </c:strCache>
            </c:strRef>
          </c:tx>
          <c:spPr>
            <a:solidFill>
              <a:srgbClr val="FF7F0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'Loans FA'!$C$8:$D$8</c:f>
              <c:strCache>
                <c:ptCount val="2"/>
                <c:pt idx="0">
                  <c:v>CBILS</c:v>
                </c:pt>
                <c:pt idx="1">
                  <c:v>BBLS</c:v>
                </c:pt>
              </c:strCache>
            </c:strRef>
          </c:cat>
          <c:val>
            <c:numRef>
              <c:f>'Loans FA'!$C$43:$D$43</c:f>
              <c:numCache>
                <c:formatCode>0.0%</c:formatCode>
                <c:ptCount val="2"/>
                <c:pt idx="0">
                  <c:v>3.5000000000000003E-2</c:v>
                </c:pt>
                <c:pt idx="1">
                  <c:v>0.67400000000000004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70B1-434D-BF41-4591F1B44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5"/>
        <c:axId val="808377160"/>
        <c:axId val="808377488"/>
        <c:extLst/>
      </c:barChart>
      <c:catAx>
        <c:axId val="808377160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488"/>
        <c:crosses val="autoZero"/>
        <c:auto val="1"/>
        <c:lblAlgn val="ctr"/>
        <c:lblOffset val="100"/>
        <c:noMultiLvlLbl val="0"/>
      </c:catAx>
      <c:valAx>
        <c:axId val="8083774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393630952380949"/>
          <c:y val="0.31801011904761906"/>
          <c:w val="0.1436422619047619"/>
          <c:h val="0.56972189153439157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Coronavius business loan schemes</a:t>
            </a:r>
          </a:p>
          <a:p>
            <a:pPr>
              <a:defRPr/>
            </a:pPr>
            <a:r>
              <a:rPr lang="en-GB" sz="1200" i="1"/>
              <a:t>value of loans</a:t>
            </a:r>
            <a:r>
              <a:rPr lang="en-GB" sz="1200" i="1" baseline="0"/>
              <a:t> paid up to 11 January 2021 (£ mill.)</a:t>
            </a:r>
            <a:endParaRPr lang="en-GB" sz="1200" i="1"/>
          </a:p>
        </c:rich>
      </c:tx>
      <c:layout>
        <c:manualLayout>
          <c:xMode val="edge"/>
          <c:yMode val="edge"/>
          <c:x val="0.15420833333333334"/>
          <c:y val="2.5198412698412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5351534510677"/>
          <c:y val="0.1866407049813244"/>
          <c:w val="0.84190912276068064"/>
          <c:h val="0.671738425925926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41A1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377EB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55-49D1-81E1-F732A29C83F1}"/>
              </c:ext>
            </c:extLst>
          </c:dPt>
          <c:dPt>
            <c:idx val="2"/>
            <c:invertIfNegative val="0"/>
            <c:bubble3D val="0"/>
            <c:spPr>
              <a:solidFill>
                <a:srgbClr val="4DAF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55-49D1-81E1-F732A29C83F1}"/>
              </c:ext>
            </c:extLst>
          </c:dPt>
          <c:dPt>
            <c:idx val="3"/>
            <c:invertIfNegative val="0"/>
            <c:bubble3D val="0"/>
            <c:spPr>
              <a:solidFill>
                <a:srgbClr val="FF7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355-49D1-81E1-F732A29C83F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'Loans FA'!$B$49:$B$52</c:f>
              <c:strCache>
                <c:ptCount val="4"/>
                <c:pt idx="0">
                  <c:v>East Sussex</c:v>
                </c:pt>
                <c:pt idx="1">
                  <c:v>Essex</c:v>
                </c:pt>
                <c:pt idx="2">
                  <c:v>Kent &amp; Medway</c:v>
                </c:pt>
                <c:pt idx="3">
                  <c:v>South Essex</c:v>
                </c:pt>
              </c:strCache>
            </c:strRef>
          </c:cat>
          <c:val>
            <c:numRef>
              <c:f>'Loans FA'!$C$49:$C$52</c:f>
              <c:numCache>
                <c:formatCode>#,##0.0</c:formatCode>
                <c:ptCount val="4"/>
                <c:pt idx="0">
                  <c:v>462.70000000000005</c:v>
                </c:pt>
                <c:pt idx="1">
                  <c:v>1140.2</c:v>
                </c:pt>
                <c:pt idx="2">
                  <c:v>1724.6</c:v>
                </c:pt>
                <c:pt idx="3">
                  <c:v>826.3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55-49D1-81E1-F732A29C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808377160"/>
        <c:axId val="808377488"/>
      </c:barChart>
      <c:catAx>
        <c:axId val="80837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488"/>
        <c:crosses val="autoZero"/>
        <c:auto val="0"/>
        <c:lblAlgn val="ctr"/>
        <c:lblOffset val="100"/>
        <c:noMultiLvlLbl val="1"/>
      </c:catAx>
      <c:valAx>
        <c:axId val="80837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>
                <a:solidFill>
                  <a:schemeClr val="tx1"/>
                </a:solidFill>
              </a:rPr>
              <a:t> Coronavirus business loan schemes</a:t>
            </a:r>
          </a:p>
          <a:p>
            <a:pPr>
              <a:defRPr/>
            </a:pPr>
            <a:r>
              <a:rPr lang="en-GB" sz="1100" i="1"/>
              <a:t>value of loans paid to 11 January 2021 (£ mill.)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415277777777792E-2"/>
          <c:y val="0.20454826388888889"/>
          <c:w val="0.8788664682539683"/>
          <c:h val="0.640425347222222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'Loans WPC'!$B$11:$B$15</c:f>
              <c:strCache>
                <c:ptCount val="5"/>
                <c:pt idx="0">
                  <c:v>Bexhill and Battle</c:v>
                </c:pt>
                <c:pt idx="1">
                  <c:v>Eastbourne</c:v>
                </c:pt>
                <c:pt idx="2">
                  <c:v>Hastings and Rye</c:v>
                </c:pt>
                <c:pt idx="3">
                  <c:v>Lewes</c:v>
                </c:pt>
                <c:pt idx="4">
                  <c:v>Wealden</c:v>
                </c:pt>
              </c:strCache>
            </c:strRef>
          </c:cat>
          <c:val>
            <c:numRef>
              <c:f>'Loans WPC'!$F$11:$F$15</c:f>
              <c:numCache>
                <c:formatCode>0.0</c:formatCode>
                <c:ptCount val="5"/>
                <c:pt idx="0">
                  <c:v>98.606230210000007</c:v>
                </c:pt>
                <c:pt idx="1">
                  <c:v>77.414745230000008</c:v>
                </c:pt>
                <c:pt idx="2">
                  <c:v>79.855391389999994</c:v>
                </c:pt>
                <c:pt idx="3">
                  <c:v>79.184641790000001</c:v>
                </c:pt>
                <c:pt idx="4">
                  <c:v>127.60740764000001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0-48BB-98EE-EF592E419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>
                <a:solidFill>
                  <a:schemeClr val="tx1"/>
                </a:solidFill>
              </a:rPr>
              <a:t>Coronavirus business loan</a:t>
            </a:r>
            <a:r>
              <a:rPr lang="en-GB" sz="1400" b="1" baseline="0">
                <a:solidFill>
                  <a:schemeClr val="tx1"/>
                </a:solidFill>
              </a:rPr>
              <a:t> schemes</a:t>
            </a:r>
            <a:endParaRPr lang="en-GB" sz="1400" b="1">
              <a:solidFill>
                <a:schemeClr val="tx1"/>
              </a:solidFill>
            </a:endParaRPr>
          </a:p>
          <a:p>
            <a:pPr>
              <a:defRPr/>
            </a:pPr>
            <a:r>
              <a:rPr lang="en-GB" sz="1100" i="1"/>
              <a:t>value of loans paid to</a:t>
            </a:r>
            <a:r>
              <a:rPr lang="en-GB" sz="1100" i="1" baseline="0"/>
              <a:t> 11 January 2021 (£ mill.)</a:t>
            </a:r>
            <a:endParaRPr lang="en-GB" sz="11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855753968253984E-2"/>
          <c:y val="0.18264465945740846"/>
          <c:w val="0.88642599206349226"/>
          <c:h val="0.575080457391214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E7E6E6">
                    <a:lumMod val="75000"/>
                  </a:srgb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'Loans WPC'!$B$25:$B$35</c:f>
              <c:strCache>
                <c:ptCount val="11"/>
                <c:pt idx="0">
                  <c:v>Braintree</c:v>
                </c:pt>
                <c:pt idx="1">
                  <c:v>Brentwood and Ongar</c:v>
                </c:pt>
                <c:pt idx="2">
                  <c:v>Chelmsford</c:v>
                </c:pt>
                <c:pt idx="3">
                  <c:v>Clacton</c:v>
                </c:pt>
                <c:pt idx="4">
                  <c:v>Colchester</c:v>
                </c:pt>
                <c:pt idx="5">
                  <c:v>Epping Forest</c:v>
                </c:pt>
                <c:pt idx="6">
                  <c:v>Harlow</c:v>
                </c:pt>
                <c:pt idx="7">
                  <c:v>Harwich and North Essex</c:v>
                </c:pt>
                <c:pt idx="8">
                  <c:v>Maldon</c:v>
                </c:pt>
                <c:pt idx="9">
                  <c:v>Saffron Walden</c:v>
                </c:pt>
                <c:pt idx="10">
                  <c:v>Witham</c:v>
                </c:pt>
              </c:strCache>
            </c:strRef>
          </c:cat>
          <c:val>
            <c:numRef>
              <c:f>'Loans WPC'!$F$25:$F$35</c:f>
              <c:numCache>
                <c:formatCode>0.0</c:formatCode>
                <c:ptCount val="11"/>
                <c:pt idx="0">
                  <c:v>98.543995349999989</c:v>
                </c:pt>
                <c:pt idx="1">
                  <c:v>87.740141649999998</c:v>
                </c:pt>
                <c:pt idx="2">
                  <c:v>145.61785347</c:v>
                </c:pt>
                <c:pt idx="3">
                  <c:v>102.00629972999999</c:v>
                </c:pt>
                <c:pt idx="4">
                  <c:v>48.445802999999998</c:v>
                </c:pt>
                <c:pt idx="5">
                  <c:v>96.623042850000004</c:v>
                </c:pt>
                <c:pt idx="6">
                  <c:v>170.26148538999999</c:v>
                </c:pt>
                <c:pt idx="7">
                  <c:v>121.64077251000001</c:v>
                </c:pt>
                <c:pt idx="8">
                  <c:v>78.931777079999989</c:v>
                </c:pt>
                <c:pt idx="9">
                  <c:v>99.719266329999996</c:v>
                </c:pt>
                <c:pt idx="10">
                  <c:v>90.65062060999999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9-4A20-BB8C-1F3A845AB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>
                <a:solidFill>
                  <a:schemeClr val="tx1"/>
                </a:solidFill>
              </a:rPr>
              <a:t>Coronavirus</a:t>
            </a:r>
            <a:r>
              <a:rPr lang="en-GB" sz="1400" b="1" baseline="0">
                <a:solidFill>
                  <a:schemeClr val="tx1"/>
                </a:solidFill>
              </a:rPr>
              <a:t> business loan schemes</a:t>
            </a:r>
            <a:endParaRPr lang="en-GB" sz="1400" b="1">
              <a:solidFill>
                <a:schemeClr val="tx1"/>
              </a:solidFill>
            </a:endParaRPr>
          </a:p>
          <a:p>
            <a:pPr>
              <a:defRPr/>
            </a:pPr>
            <a:r>
              <a:rPr lang="en-GB" sz="1100" i="1"/>
              <a:t>value of loan</a:t>
            </a:r>
            <a:r>
              <a:rPr lang="en-GB" sz="1100" i="1" baseline="0"/>
              <a:t>s paid to 11 January 2021 (£ mill.)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9748015873016"/>
          <c:y val="0.18264465945740846"/>
          <c:w val="0.87130694444444445"/>
          <c:h val="0.575080457391214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1.54340277777777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E2-4384-B595-FF011DE2ADE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E7E6E6">
                    <a:lumMod val="75000"/>
                  </a:srgb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'Loans WPC'!$B$42:$B$58</c:f>
              <c:strCache>
                <c:ptCount val="17"/>
                <c:pt idx="0">
                  <c:v>Ashford</c:v>
                </c:pt>
                <c:pt idx="1">
                  <c:v>Canterbury</c:v>
                </c:pt>
                <c:pt idx="2">
                  <c:v>Chatham and Aylesford</c:v>
                </c:pt>
                <c:pt idx="3">
                  <c:v>Dartford</c:v>
                </c:pt>
                <c:pt idx="4">
                  <c:v>Dover</c:v>
                </c:pt>
                <c:pt idx="5">
                  <c:v>Faversham and Mid Kent</c:v>
                </c:pt>
                <c:pt idx="6">
                  <c:v>Folkestone and Hythe</c:v>
                </c:pt>
                <c:pt idx="7">
                  <c:v>Gillingham and Rainham</c:v>
                </c:pt>
                <c:pt idx="8">
                  <c:v>Gravesham</c:v>
                </c:pt>
                <c:pt idx="9">
                  <c:v>Maidstone and The Weald</c:v>
                </c:pt>
                <c:pt idx="10">
                  <c:v>North Thanet</c:v>
                </c:pt>
                <c:pt idx="11">
                  <c:v>Rochester and Strood</c:v>
                </c:pt>
                <c:pt idx="12">
                  <c:v>Sevenoaks</c:v>
                </c:pt>
                <c:pt idx="13">
                  <c:v>Sittingbourne and Sheppey</c:v>
                </c:pt>
                <c:pt idx="14">
                  <c:v>South Thanet</c:v>
                </c:pt>
                <c:pt idx="15">
                  <c:v>Tonbridge and Malling</c:v>
                </c:pt>
                <c:pt idx="16">
                  <c:v>Tunbridge Wells</c:v>
                </c:pt>
              </c:strCache>
            </c:strRef>
          </c:cat>
          <c:val>
            <c:numRef>
              <c:f>'Loans WPC'!$F$42:$F$58</c:f>
              <c:numCache>
                <c:formatCode>0.0</c:formatCode>
                <c:ptCount val="17"/>
                <c:pt idx="0">
                  <c:v>140.45790482999999</c:v>
                </c:pt>
                <c:pt idx="1">
                  <c:v>83.296714610000009</c:v>
                </c:pt>
                <c:pt idx="2">
                  <c:v>92.655019620000004</c:v>
                </c:pt>
                <c:pt idx="3">
                  <c:v>102.37697068</c:v>
                </c:pt>
                <c:pt idx="4">
                  <c:v>116.89453909000001</c:v>
                </c:pt>
                <c:pt idx="5">
                  <c:v>102.84504615999998</c:v>
                </c:pt>
                <c:pt idx="6">
                  <c:v>79.479908890000004</c:v>
                </c:pt>
                <c:pt idx="7">
                  <c:v>154.17286866000001</c:v>
                </c:pt>
                <c:pt idx="8">
                  <c:v>123.96995007</c:v>
                </c:pt>
                <c:pt idx="9">
                  <c:v>60.403562119999997</c:v>
                </c:pt>
                <c:pt idx="10">
                  <c:v>84.670378229999997</c:v>
                </c:pt>
                <c:pt idx="11">
                  <c:v>84.135284220000003</c:v>
                </c:pt>
                <c:pt idx="12">
                  <c:v>61.201448249999999</c:v>
                </c:pt>
                <c:pt idx="13">
                  <c:v>116.26061602</c:v>
                </c:pt>
                <c:pt idx="14">
                  <c:v>115.78914060999999</c:v>
                </c:pt>
                <c:pt idx="15">
                  <c:v>70.760078950000008</c:v>
                </c:pt>
                <c:pt idx="16">
                  <c:v>135.29606453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6-4D3C-A372-B13B5B67B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>
                <a:solidFill>
                  <a:schemeClr val="tx1"/>
                </a:solidFill>
              </a:rPr>
              <a:t>Coronavirus</a:t>
            </a:r>
            <a:r>
              <a:rPr lang="en-GB" sz="1400" b="1" baseline="0">
                <a:solidFill>
                  <a:schemeClr val="tx1"/>
                </a:solidFill>
              </a:rPr>
              <a:t> business loan schemes</a:t>
            </a:r>
            <a:endParaRPr lang="en-GB" sz="1400" b="1">
              <a:solidFill>
                <a:schemeClr val="tx1"/>
              </a:solidFill>
            </a:endParaRPr>
          </a:p>
          <a:p>
            <a:pPr>
              <a:defRPr/>
            </a:pPr>
            <a:r>
              <a:rPr lang="en-GB" sz="1100" i="1"/>
              <a:t>value of loans paid to</a:t>
            </a:r>
            <a:r>
              <a:rPr lang="en-GB" sz="1100" i="1" baseline="0"/>
              <a:t> 11 January 2021 (£ mill.)</a:t>
            </a:r>
            <a:endParaRPr lang="en-GB" sz="11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415277777777792E-2"/>
          <c:y val="0.20454826388888889"/>
          <c:w val="0.8788664682539683"/>
          <c:h val="0.569029761904761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E7E6E6">
                    <a:lumMod val="75000"/>
                  </a:srgb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'Loans WPC'!$B$65:$B$71</c:f>
              <c:strCache>
                <c:ptCount val="7"/>
                <c:pt idx="0">
                  <c:v>Basildon and Billericay</c:v>
                </c:pt>
                <c:pt idx="1">
                  <c:v>Castle Point</c:v>
                </c:pt>
                <c:pt idx="2">
                  <c:v>Rayleigh and Wickford</c:v>
                </c:pt>
                <c:pt idx="3">
                  <c:v>Rochford and Southend East</c:v>
                </c:pt>
                <c:pt idx="4">
                  <c:v>South Basildon and East Thurrock</c:v>
                </c:pt>
                <c:pt idx="5">
                  <c:v>Southend West</c:v>
                </c:pt>
                <c:pt idx="6">
                  <c:v>Thurrock</c:v>
                </c:pt>
              </c:strCache>
            </c:strRef>
          </c:cat>
          <c:val>
            <c:numRef>
              <c:f>'Loans WPC'!$F$65:$F$71</c:f>
              <c:numCache>
                <c:formatCode>0.0</c:formatCode>
                <c:ptCount val="7"/>
                <c:pt idx="0">
                  <c:v>138.77188200000001</c:v>
                </c:pt>
                <c:pt idx="1">
                  <c:v>74.669469800000002</c:v>
                </c:pt>
                <c:pt idx="2">
                  <c:v>84.690160000000006</c:v>
                </c:pt>
                <c:pt idx="3">
                  <c:v>111.66258198</c:v>
                </c:pt>
                <c:pt idx="4">
                  <c:v>123.01580844</c:v>
                </c:pt>
                <c:pt idx="5">
                  <c:v>128.51289088000001</c:v>
                </c:pt>
                <c:pt idx="6">
                  <c:v>164.97511249000001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0-4BC6-9F3C-5E7C0C983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68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SELEP Growth Hub Enquiries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80734126984127"/>
          <c:y val="0.12937301587301586"/>
          <c:w val="0.85447440476190473"/>
          <c:h val="0.60762632275132278"/>
        </c:manualLayout>
      </c:layout>
      <c:lineChart>
        <c:grouping val="standard"/>
        <c:varyColors val="0"/>
        <c:ser>
          <c:idx val="0"/>
          <c:order val="0"/>
          <c:tx>
            <c:strRef>
              <c:f>GH!$C$5</c:f>
              <c:strCache>
                <c:ptCount val="1"/>
                <c:pt idx="0">
                  <c:v>All Enquiries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GH!$B$6:$B$20</c:f>
              <c:numCache>
                <c:formatCode>mmm\-yy</c:formatCode>
                <c:ptCount val="1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</c:numCache>
            </c:numRef>
          </c:cat>
          <c:val>
            <c:numRef>
              <c:f>GH!$C$6:$C$20</c:f>
              <c:numCache>
                <c:formatCode>#,##0</c:formatCode>
                <c:ptCount val="15"/>
                <c:pt idx="0">
                  <c:v>245</c:v>
                </c:pt>
                <c:pt idx="1">
                  <c:v>174</c:v>
                </c:pt>
                <c:pt idx="2">
                  <c:v>748</c:v>
                </c:pt>
                <c:pt idx="3">
                  <c:v>3118</c:v>
                </c:pt>
                <c:pt idx="4">
                  <c:v>1722</c:v>
                </c:pt>
                <c:pt idx="5">
                  <c:v>1469</c:v>
                </c:pt>
                <c:pt idx="6">
                  <c:v>738</c:v>
                </c:pt>
                <c:pt idx="7">
                  <c:v>1150</c:v>
                </c:pt>
                <c:pt idx="8">
                  <c:v>901</c:v>
                </c:pt>
                <c:pt idx="9">
                  <c:v>485</c:v>
                </c:pt>
                <c:pt idx="10">
                  <c:v>1542</c:v>
                </c:pt>
                <c:pt idx="11">
                  <c:v>882</c:v>
                </c:pt>
                <c:pt idx="12">
                  <c:v>1692</c:v>
                </c:pt>
                <c:pt idx="13">
                  <c:v>1183</c:v>
                </c:pt>
                <c:pt idx="14">
                  <c:v>1043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EB2-4CE6-97F9-1CAB36D26FBC}"/>
            </c:ext>
          </c:extLst>
        </c:ser>
        <c:ser>
          <c:idx val="1"/>
          <c:order val="1"/>
          <c:tx>
            <c:strRef>
              <c:f>GH!$D$5</c:f>
              <c:strCache>
                <c:ptCount val="1"/>
                <c:pt idx="0">
                  <c:v>Unique Businesses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GH!$B$6:$B$20</c:f>
              <c:numCache>
                <c:formatCode>mmm\-yy</c:formatCode>
                <c:ptCount val="1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</c:numCache>
            </c:numRef>
          </c:cat>
          <c:val>
            <c:numRef>
              <c:f>GH!$D$6:$D$20</c:f>
              <c:numCache>
                <c:formatCode>#,##0</c:formatCode>
                <c:ptCount val="15"/>
                <c:pt idx="0">
                  <c:v>205</c:v>
                </c:pt>
                <c:pt idx="1">
                  <c:v>141</c:v>
                </c:pt>
                <c:pt idx="2">
                  <c:v>605</c:v>
                </c:pt>
                <c:pt idx="3">
                  <c:v>1732</c:v>
                </c:pt>
                <c:pt idx="4">
                  <c:v>887</c:v>
                </c:pt>
                <c:pt idx="5">
                  <c:v>718</c:v>
                </c:pt>
                <c:pt idx="6">
                  <c:v>391</c:v>
                </c:pt>
                <c:pt idx="7">
                  <c:v>525</c:v>
                </c:pt>
                <c:pt idx="8">
                  <c:v>553</c:v>
                </c:pt>
                <c:pt idx="9">
                  <c:v>314</c:v>
                </c:pt>
                <c:pt idx="10">
                  <c:v>705</c:v>
                </c:pt>
                <c:pt idx="11">
                  <c:v>487</c:v>
                </c:pt>
                <c:pt idx="12">
                  <c:v>871</c:v>
                </c:pt>
                <c:pt idx="13">
                  <c:v>620</c:v>
                </c:pt>
                <c:pt idx="14">
                  <c:v>483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EB2-4CE6-97F9-1CAB36D26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721720"/>
        <c:axId val="977720408"/>
      </c:lineChart>
      <c:dateAx>
        <c:axId val="977721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720408"/>
        <c:crosses val="autoZero"/>
        <c:auto val="1"/>
        <c:lblOffset val="100"/>
        <c:baseTimeUnit val="months"/>
      </c:dateAx>
      <c:valAx>
        <c:axId val="97772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72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Essex CJRS Furlough</a:t>
            </a:r>
            <a:r>
              <a:rPr lang="en-GB" b="1" baseline="0">
                <a:solidFill>
                  <a:schemeClr val="tx1"/>
                </a:solidFill>
              </a:rPr>
              <a:t> Rates - February 2021</a:t>
            </a:r>
          </a:p>
          <a:p>
            <a:pPr>
              <a:defRPr/>
            </a:pPr>
            <a:r>
              <a:rPr lang="en-GB" sz="1200" i="1" baseline="0"/>
              <a:t>resident jobs</a:t>
            </a:r>
            <a:endParaRPr lang="en-GB" sz="12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13353174603177"/>
          <c:y val="0.1908991402116402"/>
          <c:w val="0.8511482142857143"/>
          <c:h val="0.557480489417989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'CJRS LA'!$D$21</c:f>
              <c:strCache>
                <c:ptCount val="1"/>
                <c:pt idx="0">
                  <c:v>Furlough 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'CJRS LA'!$B$22:$B$30</c:f>
              <c:strCache>
                <c:ptCount val="9"/>
                <c:pt idx="0">
                  <c:v>Braintree</c:v>
                </c:pt>
                <c:pt idx="1">
                  <c:v>Brentwood</c:v>
                </c:pt>
                <c:pt idx="2">
                  <c:v>Chelmsford</c:v>
                </c:pt>
                <c:pt idx="3">
                  <c:v>Colchester</c:v>
                </c:pt>
                <c:pt idx="4">
                  <c:v>Epping Forest</c:v>
                </c:pt>
                <c:pt idx="5">
                  <c:v>Harlow</c:v>
                </c:pt>
                <c:pt idx="6">
                  <c:v>Maldon</c:v>
                </c:pt>
                <c:pt idx="7">
                  <c:v>Tendring</c:v>
                </c:pt>
                <c:pt idx="8">
                  <c:v>Uttlesford</c:v>
                </c:pt>
              </c:strCache>
            </c:strRef>
          </c:cat>
          <c:val>
            <c:numRef>
              <c:f>'CJRS LA'!$D$22:$D$30</c:f>
              <c:numCache>
                <c:formatCode>0.0%</c:formatCode>
                <c:ptCount val="9"/>
                <c:pt idx="0">
                  <c:v>0.16464328002624934</c:v>
                </c:pt>
                <c:pt idx="1">
                  <c:v>0.14382636112831484</c:v>
                </c:pt>
                <c:pt idx="2">
                  <c:v>0.14262343317836756</c:v>
                </c:pt>
                <c:pt idx="3">
                  <c:v>0.14225999239990328</c:v>
                </c:pt>
                <c:pt idx="4">
                  <c:v>0.18140755255903551</c:v>
                </c:pt>
                <c:pt idx="5">
                  <c:v>0.15535135849804985</c:v>
                </c:pt>
                <c:pt idx="6">
                  <c:v>0.16194991314418067</c:v>
                </c:pt>
                <c:pt idx="7">
                  <c:v>0.15478949577531617</c:v>
                </c:pt>
                <c:pt idx="8">
                  <c:v>0.16922624733632155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5-46C7-B259-682AA59A9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  <c:max val="0.2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Kent &amp; Medway CJRS Furlough</a:t>
            </a:r>
            <a:r>
              <a:rPr lang="en-GB" b="1" baseline="0">
                <a:solidFill>
                  <a:schemeClr val="tx1"/>
                </a:solidFill>
              </a:rPr>
              <a:t> Rates - February 2021</a:t>
            </a:r>
          </a:p>
          <a:p>
            <a:pPr>
              <a:defRPr/>
            </a:pPr>
            <a:r>
              <a:rPr lang="en-GB" sz="1200" i="1" baseline="0"/>
              <a:t>resident jobs</a:t>
            </a:r>
            <a:endParaRPr lang="en-GB" sz="12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13353174603177"/>
          <c:y val="0.1908991402116402"/>
          <c:w val="0.8511482142857143"/>
          <c:h val="0.515483134920634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'CJRS LA'!$D$35</c:f>
              <c:strCache>
                <c:ptCount val="1"/>
                <c:pt idx="0">
                  <c:v>Furlough 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'CJRS LA'!$B$36:$B$48</c:f>
              <c:strCache>
                <c:ptCount val="13"/>
                <c:pt idx="0">
                  <c:v>Ashford</c:v>
                </c:pt>
                <c:pt idx="1">
                  <c:v>Canterbury</c:v>
                </c:pt>
                <c:pt idx="2">
                  <c:v>Dartford</c:v>
                </c:pt>
                <c:pt idx="3">
                  <c:v>Dover</c:v>
                </c:pt>
                <c:pt idx="4">
                  <c:v>Folkestone/Hythe</c:v>
                </c:pt>
                <c:pt idx="5">
                  <c:v>Gravesham</c:v>
                </c:pt>
                <c:pt idx="6">
                  <c:v>Maidstone</c:v>
                </c:pt>
                <c:pt idx="7">
                  <c:v>Medway</c:v>
                </c:pt>
                <c:pt idx="8">
                  <c:v>Sevenoaks</c:v>
                </c:pt>
                <c:pt idx="9">
                  <c:v>Swale</c:v>
                </c:pt>
                <c:pt idx="10">
                  <c:v>Thanet</c:v>
                </c:pt>
                <c:pt idx="11">
                  <c:v>Tonbridge/Malling</c:v>
                </c:pt>
                <c:pt idx="12">
                  <c:v>Tunbridge Wells</c:v>
                </c:pt>
              </c:strCache>
            </c:strRef>
          </c:cat>
          <c:val>
            <c:numRef>
              <c:f>'CJRS LA'!$D$36:$D$48</c:f>
              <c:numCache>
                <c:formatCode>0.0%</c:formatCode>
                <c:ptCount val="13"/>
                <c:pt idx="0">
                  <c:v>0.15430392123807277</c:v>
                </c:pt>
                <c:pt idx="1">
                  <c:v>0.16824153030652225</c:v>
                </c:pt>
                <c:pt idx="2">
                  <c:v>0.14614449304030633</c:v>
                </c:pt>
                <c:pt idx="3">
                  <c:v>0.15202066640395814</c:v>
                </c:pt>
                <c:pt idx="4">
                  <c:v>0.15374714552626115</c:v>
                </c:pt>
                <c:pt idx="5">
                  <c:v>0.14554681363075272</c:v>
                </c:pt>
                <c:pt idx="6">
                  <c:v>0.15653887848625209</c:v>
                </c:pt>
                <c:pt idx="7">
                  <c:v>0.13316652766194051</c:v>
                </c:pt>
                <c:pt idx="8">
                  <c:v>0.15514245209676683</c:v>
                </c:pt>
                <c:pt idx="9">
                  <c:v>0.12397777639053624</c:v>
                </c:pt>
                <c:pt idx="10">
                  <c:v>0.16060151489897587</c:v>
                </c:pt>
                <c:pt idx="11">
                  <c:v>0.14341046445624228</c:v>
                </c:pt>
                <c:pt idx="12">
                  <c:v>0.15935939110441608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9-4002-9596-22AC0D15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  <c:max val="0.2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South Essex CJRS Furlough</a:t>
            </a:r>
            <a:r>
              <a:rPr lang="en-GB" b="1" baseline="0">
                <a:solidFill>
                  <a:schemeClr val="tx1"/>
                </a:solidFill>
              </a:rPr>
              <a:t> Rates - February 2021</a:t>
            </a:r>
          </a:p>
          <a:p>
            <a:pPr>
              <a:defRPr/>
            </a:pPr>
            <a:r>
              <a:rPr lang="en-GB" sz="1200" i="1" baseline="0"/>
              <a:t>resident jobs</a:t>
            </a:r>
            <a:endParaRPr lang="en-GB" sz="12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13353174603177"/>
          <c:y val="0.19509887566137565"/>
          <c:w val="0.8511482142857143"/>
          <c:h val="0.6330757275132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'CJRS LA'!$D$52</c:f>
              <c:strCache>
                <c:ptCount val="1"/>
                <c:pt idx="0">
                  <c:v>Furlough 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'CJRS LA'!$B$53:$B$57</c:f>
              <c:strCache>
                <c:ptCount val="5"/>
                <c:pt idx="0">
                  <c:v>Basildon</c:v>
                </c:pt>
                <c:pt idx="1">
                  <c:v>Castle Point</c:v>
                </c:pt>
                <c:pt idx="2">
                  <c:v>Rochford</c:v>
                </c:pt>
                <c:pt idx="3">
                  <c:v>Southend</c:v>
                </c:pt>
                <c:pt idx="4">
                  <c:v>Thurrock</c:v>
                </c:pt>
              </c:strCache>
            </c:strRef>
          </c:cat>
          <c:val>
            <c:numRef>
              <c:f>'CJRS LA'!$D$53:$D$57</c:f>
              <c:numCache>
                <c:formatCode>0.0%</c:formatCode>
                <c:ptCount val="5"/>
                <c:pt idx="0">
                  <c:v>0.1425603287175142</c:v>
                </c:pt>
                <c:pt idx="1">
                  <c:v>0.15410769352415593</c:v>
                </c:pt>
                <c:pt idx="2">
                  <c:v>0.14699593756681634</c:v>
                </c:pt>
                <c:pt idx="3">
                  <c:v>0.15440111741866039</c:v>
                </c:pt>
                <c:pt idx="4">
                  <c:v>0.15176087599881621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7-41D4-94B5-97B3FD3D0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012275856"/>
        <c:axId val="1012273888"/>
      </c:barChart>
      <c:catAx>
        <c:axId val="1012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3888"/>
        <c:crosses val="autoZero"/>
        <c:auto val="1"/>
        <c:lblAlgn val="ctr"/>
        <c:lblOffset val="100"/>
        <c:noMultiLvlLbl val="0"/>
      </c:catAx>
      <c:valAx>
        <c:axId val="1012273888"/>
        <c:scaling>
          <c:orientation val="minMax"/>
          <c:max val="0.2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7585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Resident</a:t>
            </a:r>
            <a:r>
              <a:rPr lang="en-GB" b="1" baseline="0">
                <a:solidFill>
                  <a:schemeClr val="tx1"/>
                </a:solidFill>
              </a:rPr>
              <a:t> furlough as percentage of local sector jobs </a:t>
            </a:r>
            <a:endParaRPr lang="en-GB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0871646825396823"/>
          <c:y val="0.12114543650793651"/>
          <c:w val="0.54826349206349201"/>
          <c:h val="0.811595634920635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'CJRS S'!$C$6</c:f>
              <c:strCache>
                <c:ptCount val="1"/>
                <c:pt idx="0">
                  <c:v>East Sussex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'CJRS S'!$B$7:$B$19</c:f>
              <c:strCache>
                <c:ptCount val="13"/>
                <c:pt idx="0">
                  <c:v>Arts, entertainment, recreation</c:v>
                </c:pt>
                <c:pt idx="1">
                  <c:v>Accommodation and food</c:v>
                </c:pt>
                <c:pt idx="2">
                  <c:v>Other service activities</c:v>
                </c:pt>
                <c:pt idx="3">
                  <c:v>Wholesale, Retail, Motor vehicles</c:v>
                </c:pt>
                <c:pt idx="4">
                  <c:v>Administrative and support</c:v>
                </c:pt>
                <c:pt idx="5">
                  <c:v>Construction</c:v>
                </c:pt>
                <c:pt idx="6">
                  <c:v>Transportation and storage</c:v>
                </c:pt>
                <c:pt idx="7">
                  <c:v>Manufacturing</c:v>
                </c:pt>
                <c:pt idx="8">
                  <c:v>Professional, scientific, technical</c:v>
                </c:pt>
                <c:pt idx="9">
                  <c:v>ICT, Finance, Real estate</c:v>
                </c:pt>
                <c:pt idx="10">
                  <c:v>Education</c:v>
                </c:pt>
                <c:pt idx="11">
                  <c:v>Agriculture, Mining, Utilities</c:v>
                </c:pt>
                <c:pt idx="12">
                  <c:v>Health and social work</c:v>
                </c:pt>
              </c:strCache>
            </c:strRef>
          </c:cat>
          <c:val>
            <c:numRef>
              <c:f>'CJRS S'!$C$7:$C$19</c:f>
              <c:numCache>
                <c:formatCode>0.0%</c:formatCode>
                <c:ptCount val="13"/>
                <c:pt idx="0">
                  <c:v>0.5956989247311828</c:v>
                </c:pt>
                <c:pt idx="1">
                  <c:v>0.46486486486486489</c:v>
                </c:pt>
                <c:pt idx="2">
                  <c:v>0.36078431372549019</c:v>
                </c:pt>
                <c:pt idx="3">
                  <c:v>0.20208955223880598</c:v>
                </c:pt>
                <c:pt idx="4">
                  <c:v>0.29333333333333333</c:v>
                </c:pt>
                <c:pt idx="5">
                  <c:v>0.17023255813953489</c:v>
                </c:pt>
                <c:pt idx="6">
                  <c:v>0.29462365591397849</c:v>
                </c:pt>
                <c:pt idx="7">
                  <c:v>0.15245283018867925</c:v>
                </c:pt>
                <c:pt idx="8">
                  <c:v>0.16816326530612244</c:v>
                </c:pt>
                <c:pt idx="9">
                  <c:v>0.14634146341463414</c:v>
                </c:pt>
                <c:pt idx="10">
                  <c:v>0.11833333333333333</c:v>
                </c:pt>
                <c:pt idx="11">
                  <c:v>0.10810810810810811</c:v>
                </c:pt>
                <c:pt idx="12">
                  <c:v>4.8484848484848485E-2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7-4553-9ECA-D41708307006}"/>
            </c:ext>
          </c:extLst>
        </c:ser>
        <c:ser>
          <c:idx val="4"/>
          <c:order val="1"/>
          <c:tx>
            <c:strRef>
              <c:f>'CJRS S'!$G$6</c:f>
              <c:strCache>
                <c:ptCount val="1"/>
                <c:pt idx="0">
                  <c:v>SELEP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'CJRS S'!$B$7:$B$19</c:f>
              <c:strCache>
                <c:ptCount val="13"/>
                <c:pt idx="0">
                  <c:v>Arts, entertainment, recreation</c:v>
                </c:pt>
                <c:pt idx="1">
                  <c:v>Accommodation and food</c:v>
                </c:pt>
                <c:pt idx="2">
                  <c:v>Other service activities</c:v>
                </c:pt>
                <c:pt idx="3">
                  <c:v>Wholesale, Retail, Motor vehicles</c:v>
                </c:pt>
                <c:pt idx="4">
                  <c:v>Administrative and support</c:v>
                </c:pt>
                <c:pt idx="5">
                  <c:v>Construction</c:v>
                </c:pt>
                <c:pt idx="6">
                  <c:v>Transportation and storage</c:v>
                </c:pt>
                <c:pt idx="7">
                  <c:v>Manufacturing</c:v>
                </c:pt>
                <c:pt idx="8">
                  <c:v>Professional, scientific, technical</c:v>
                </c:pt>
                <c:pt idx="9">
                  <c:v>ICT, Finance, Real estate</c:v>
                </c:pt>
                <c:pt idx="10">
                  <c:v>Education</c:v>
                </c:pt>
                <c:pt idx="11">
                  <c:v>Agriculture, Mining, Utilities</c:v>
                </c:pt>
                <c:pt idx="12">
                  <c:v>Health and social work</c:v>
                </c:pt>
              </c:strCache>
            </c:strRef>
          </c:cat>
          <c:val>
            <c:numRef>
              <c:f>'CJRS S'!$G$7:$G$19</c:f>
              <c:numCache>
                <c:formatCode>0.0%</c:formatCode>
                <c:ptCount val="13"/>
                <c:pt idx="0">
                  <c:v>0.53289124668435017</c:v>
                </c:pt>
                <c:pt idx="1">
                  <c:v>0.46358148893360163</c:v>
                </c:pt>
                <c:pt idx="2">
                  <c:v>0.41749271137026239</c:v>
                </c:pt>
                <c:pt idx="3">
                  <c:v>0.20889285714285713</c:v>
                </c:pt>
                <c:pt idx="4">
                  <c:v>0.18085271317829457</c:v>
                </c:pt>
                <c:pt idx="5">
                  <c:v>0.16853333333333334</c:v>
                </c:pt>
                <c:pt idx="6">
                  <c:v>0.15127906976744185</c:v>
                </c:pt>
                <c:pt idx="7">
                  <c:v>0.1463888888888889</c:v>
                </c:pt>
                <c:pt idx="8">
                  <c:v>0.13917012448132779</c:v>
                </c:pt>
                <c:pt idx="9">
                  <c:v>0.11433604932834178</c:v>
                </c:pt>
                <c:pt idx="10">
                  <c:v>8.1730769230769232E-2</c:v>
                </c:pt>
                <c:pt idx="11">
                  <c:v>6.9883966244725731E-2</c:v>
                </c:pt>
                <c:pt idx="12">
                  <c:v>5.0189098998887655E-2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C7-4553-9ECA-D41708307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80721048"/>
        <c:axId val="1080735808"/>
      </c:barChart>
      <c:catAx>
        <c:axId val="1080721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735808"/>
        <c:crosses val="autoZero"/>
        <c:auto val="1"/>
        <c:lblAlgn val="ctr"/>
        <c:lblOffset val="100"/>
        <c:noMultiLvlLbl val="0"/>
      </c:catAx>
      <c:valAx>
        <c:axId val="1080735808"/>
        <c:scaling>
          <c:orientation val="minMax"/>
          <c:max val="0.6000000000000000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721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Resident</a:t>
            </a:r>
            <a:r>
              <a:rPr lang="en-GB" b="1" baseline="0">
                <a:solidFill>
                  <a:schemeClr val="tx1"/>
                </a:solidFill>
              </a:rPr>
              <a:t> furlough as percentage of local sector jobs </a:t>
            </a:r>
            <a:endParaRPr lang="en-GB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0871646825396823"/>
          <c:y val="0.12114543650793651"/>
          <c:w val="0.54826349206349201"/>
          <c:h val="0.811595634920635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'CJRS S'!$D$6</c:f>
              <c:strCache>
                <c:ptCount val="1"/>
                <c:pt idx="0">
                  <c:v>Essex</c:v>
                </c:pt>
              </c:strCache>
            </c:strRef>
          </c:tx>
          <c:spPr>
            <a:solidFill>
              <a:srgbClr val="E41A1C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'CJRS S'!$B$7:$B$19</c:f>
              <c:strCache>
                <c:ptCount val="13"/>
                <c:pt idx="0">
                  <c:v>Arts, entertainment, recreation</c:v>
                </c:pt>
                <c:pt idx="1">
                  <c:v>Accommodation and food</c:v>
                </c:pt>
                <c:pt idx="2">
                  <c:v>Other service activities</c:v>
                </c:pt>
                <c:pt idx="3">
                  <c:v>Wholesale, Retail, Motor vehicles</c:v>
                </c:pt>
                <c:pt idx="4">
                  <c:v>Administrative and support</c:v>
                </c:pt>
                <c:pt idx="5">
                  <c:v>Construction</c:v>
                </c:pt>
                <c:pt idx="6">
                  <c:v>Transportation and storage</c:v>
                </c:pt>
                <c:pt idx="7">
                  <c:v>Manufacturing</c:v>
                </c:pt>
                <c:pt idx="8">
                  <c:v>Professional, scientific, technical</c:v>
                </c:pt>
                <c:pt idx="9">
                  <c:v>ICT, Finance, Real estate</c:v>
                </c:pt>
                <c:pt idx="10">
                  <c:v>Education</c:v>
                </c:pt>
                <c:pt idx="11">
                  <c:v>Agriculture, Mining, Utilities</c:v>
                </c:pt>
                <c:pt idx="12">
                  <c:v>Health and social work</c:v>
                </c:pt>
              </c:strCache>
            </c:strRef>
          </c:cat>
          <c:val>
            <c:numRef>
              <c:f>'CJRS S'!$D$7:$D$19</c:f>
              <c:numCache>
                <c:formatCode>0.0%</c:formatCode>
                <c:ptCount val="13"/>
                <c:pt idx="0">
                  <c:v>0.43388429752066116</c:v>
                </c:pt>
                <c:pt idx="1">
                  <c:v>0.44240601503759397</c:v>
                </c:pt>
                <c:pt idx="2">
                  <c:v>0.46704545454545454</c:v>
                </c:pt>
                <c:pt idx="3">
                  <c:v>0.22344827586206897</c:v>
                </c:pt>
                <c:pt idx="4">
                  <c:v>0.18899328859060402</c:v>
                </c:pt>
                <c:pt idx="5">
                  <c:v>0.1525</c:v>
                </c:pt>
                <c:pt idx="6">
                  <c:v>0.17148846960167716</c:v>
                </c:pt>
                <c:pt idx="7">
                  <c:v>0.15570247933884299</c:v>
                </c:pt>
                <c:pt idx="8">
                  <c:v>0.12880503144654087</c:v>
                </c:pt>
                <c:pt idx="9">
                  <c:v>9.916434540389972E-2</c:v>
                </c:pt>
                <c:pt idx="10">
                  <c:v>7.9529411764705876E-2</c:v>
                </c:pt>
                <c:pt idx="11">
                  <c:v>0.10111761575306014</c:v>
                </c:pt>
                <c:pt idx="12">
                  <c:v>5.4590163934426228E-2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A-48B5-8275-51C2EEB7AB2A}"/>
            </c:ext>
          </c:extLst>
        </c:ser>
        <c:ser>
          <c:idx val="4"/>
          <c:order val="1"/>
          <c:tx>
            <c:strRef>
              <c:f>'CJRS S'!$G$6</c:f>
              <c:strCache>
                <c:ptCount val="1"/>
                <c:pt idx="0">
                  <c:v>SELEP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'CJRS S'!$B$7:$B$19</c:f>
              <c:strCache>
                <c:ptCount val="13"/>
                <c:pt idx="0">
                  <c:v>Arts, entertainment, recreation</c:v>
                </c:pt>
                <c:pt idx="1">
                  <c:v>Accommodation and food</c:v>
                </c:pt>
                <c:pt idx="2">
                  <c:v>Other service activities</c:v>
                </c:pt>
                <c:pt idx="3">
                  <c:v>Wholesale, Retail, Motor vehicles</c:v>
                </c:pt>
                <c:pt idx="4">
                  <c:v>Administrative and support</c:v>
                </c:pt>
                <c:pt idx="5">
                  <c:v>Construction</c:v>
                </c:pt>
                <c:pt idx="6">
                  <c:v>Transportation and storage</c:v>
                </c:pt>
                <c:pt idx="7">
                  <c:v>Manufacturing</c:v>
                </c:pt>
                <c:pt idx="8">
                  <c:v>Professional, scientific, technical</c:v>
                </c:pt>
                <c:pt idx="9">
                  <c:v>ICT, Finance, Real estate</c:v>
                </c:pt>
                <c:pt idx="10">
                  <c:v>Education</c:v>
                </c:pt>
                <c:pt idx="11">
                  <c:v>Agriculture, Mining, Utilities</c:v>
                </c:pt>
                <c:pt idx="12">
                  <c:v>Health and social work</c:v>
                </c:pt>
              </c:strCache>
            </c:strRef>
          </c:cat>
          <c:val>
            <c:numRef>
              <c:f>'CJRS S'!$G$7:$G$19</c:f>
              <c:numCache>
                <c:formatCode>0.0%</c:formatCode>
                <c:ptCount val="13"/>
                <c:pt idx="0">
                  <c:v>0.53289124668435017</c:v>
                </c:pt>
                <c:pt idx="1">
                  <c:v>0.46358148893360163</c:v>
                </c:pt>
                <c:pt idx="2">
                  <c:v>0.41749271137026239</c:v>
                </c:pt>
                <c:pt idx="3">
                  <c:v>0.20889285714285713</c:v>
                </c:pt>
                <c:pt idx="4">
                  <c:v>0.18085271317829457</c:v>
                </c:pt>
                <c:pt idx="5">
                  <c:v>0.16853333333333334</c:v>
                </c:pt>
                <c:pt idx="6">
                  <c:v>0.15127906976744185</c:v>
                </c:pt>
                <c:pt idx="7">
                  <c:v>0.1463888888888889</c:v>
                </c:pt>
                <c:pt idx="8">
                  <c:v>0.13917012448132779</c:v>
                </c:pt>
                <c:pt idx="9">
                  <c:v>0.11433604932834178</c:v>
                </c:pt>
                <c:pt idx="10">
                  <c:v>8.1730769230769232E-2</c:v>
                </c:pt>
                <c:pt idx="11">
                  <c:v>6.9883966244725731E-2</c:v>
                </c:pt>
                <c:pt idx="12">
                  <c:v>5.0189098998887655E-2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8A-48B5-8275-51C2EEB7A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80721048"/>
        <c:axId val="1080735808"/>
      </c:barChart>
      <c:catAx>
        <c:axId val="1080721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735808"/>
        <c:crosses val="autoZero"/>
        <c:auto val="1"/>
        <c:lblAlgn val="ctr"/>
        <c:lblOffset val="100"/>
        <c:noMultiLvlLbl val="0"/>
      </c:catAx>
      <c:valAx>
        <c:axId val="1080735808"/>
        <c:scaling>
          <c:orientation val="minMax"/>
          <c:max val="0.6000000000000000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721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Resident</a:t>
            </a:r>
            <a:r>
              <a:rPr lang="en-GB" b="1" baseline="0">
                <a:solidFill>
                  <a:schemeClr val="tx1"/>
                </a:solidFill>
              </a:rPr>
              <a:t> furlough as percentage of local sector jobs </a:t>
            </a:r>
            <a:endParaRPr lang="en-GB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0871646825396823"/>
          <c:y val="0.12114543650793651"/>
          <c:w val="0.54826349206349201"/>
          <c:h val="0.811595634920635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'CJRS S'!$E$6</c:f>
              <c:strCache>
                <c:ptCount val="1"/>
                <c:pt idx="0">
                  <c:v>Kent &amp; Medway</c:v>
                </c:pt>
              </c:strCache>
            </c:strRef>
          </c:tx>
          <c:spPr>
            <a:solidFill>
              <a:srgbClr val="4DAF4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'CJRS S'!$B$7:$B$19</c:f>
              <c:strCache>
                <c:ptCount val="13"/>
                <c:pt idx="0">
                  <c:v>Arts, entertainment, recreation</c:v>
                </c:pt>
                <c:pt idx="1">
                  <c:v>Accommodation and food</c:v>
                </c:pt>
                <c:pt idx="2">
                  <c:v>Other service activities</c:v>
                </c:pt>
                <c:pt idx="3">
                  <c:v>Wholesale, Retail, Motor vehicles</c:v>
                </c:pt>
                <c:pt idx="4">
                  <c:v>Administrative and support</c:v>
                </c:pt>
                <c:pt idx="5">
                  <c:v>Construction</c:v>
                </c:pt>
                <c:pt idx="6">
                  <c:v>Transportation and storage</c:v>
                </c:pt>
                <c:pt idx="7">
                  <c:v>Manufacturing</c:v>
                </c:pt>
                <c:pt idx="8">
                  <c:v>Professional, scientific, technical</c:v>
                </c:pt>
                <c:pt idx="9">
                  <c:v>ICT, Finance, Real estate</c:v>
                </c:pt>
                <c:pt idx="10">
                  <c:v>Education</c:v>
                </c:pt>
                <c:pt idx="11">
                  <c:v>Agriculture, Mining, Utilities</c:v>
                </c:pt>
                <c:pt idx="12">
                  <c:v>Health and social work</c:v>
                </c:pt>
              </c:strCache>
            </c:strRef>
          </c:cat>
          <c:val>
            <c:numRef>
              <c:f>'CJRS S'!$E$7:$E$19</c:f>
              <c:numCache>
                <c:formatCode>0.0%</c:formatCode>
                <c:ptCount val="13"/>
                <c:pt idx="0">
                  <c:v>0.59587628865979381</c:v>
                </c:pt>
                <c:pt idx="1">
                  <c:v>0.47284403669724773</c:v>
                </c:pt>
                <c:pt idx="2">
                  <c:v>0.37734627831715212</c:v>
                </c:pt>
                <c:pt idx="3">
                  <c:v>0.19967871485943775</c:v>
                </c:pt>
                <c:pt idx="4">
                  <c:v>0.15389558232931727</c:v>
                </c:pt>
                <c:pt idx="5">
                  <c:v>0.16166666666666665</c:v>
                </c:pt>
                <c:pt idx="6">
                  <c:v>0.12877419354838709</c:v>
                </c:pt>
                <c:pt idx="7">
                  <c:v>0.12520833333333334</c:v>
                </c:pt>
                <c:pt idx="8">
                  <c:v>0.14378947368421052</c:v>
                </c:pt>
                <c:pt idx="9">
                  <c:v>0.11067357512953369</c:v>
                </c:pt>
                <c:pt idx="10">
                  <c:v>8.0563380281690147E-2</c:v>
                </c:pt>
                <c:pt idx="11">
                  <c:v>4.2161919712940123E-2</c:v>
                </c:pt>
                <c:pt idx="12">
                  <c:v>4.6091370558375637E-2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2-4B40-9B4E-42FF695D89FD}"/>
            </c:ext>
          </c:extLst>
        </c:ser>
        <c:ser>
          <c:idx val="4"/>
          <c:order val="1"/>
          <c:tx>
            <c:strRef>
              <c:f>'CJRS S'!$G$6</c:f>
              <c:strCache>
                <c:ptCount val="1"/>
                <c:pt idx="0">
                  <c:v>SELEP</c:v>
                </c:pt>
              </c:strCache>
            </c:strRef>
          </c:tx>
          <c:spPr>
            <a:solidFill>
              <a:srgbClr val="377EB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'CJRS S'!$B$7:$B$19</c:f>
              <c:strCache>
                <c:ptCount val="13"/>
                <c:pt idx="0">
                  <c:v>Arts, entertainment, recreation</c:v>
                </c:pt>
                <c:pt idx="1">
                  <c:v>Accommodation and food</c:v>
                </c:pt>
                <c:pt idx="2">
                  <c:v>Other service activities</c:v>
                </c:pt>
                <c:pt idx="3">
                  <c:v>Wholesale, Retail, Motor vehicles</c:v>
                </c:pt>
                <c:pt idx="4">
                  <c:v>Administrative and support</c:v>
                </c:pt>
                <c:pt idx="5">
                  <c:v>Construction</c:v>
                </c:pt>
                <c:pt idx="6">
                  <c:v>Transportation and storage</c:v>
                </c:pt>
                <c:pt idx="7">
                  <c:v>Manufacturing</c:v>
                </c:pt>
                <c:pt idx="8">
                  <c:v>Professional, scientific, technical</c:v>
                </c:pt>
                <c:pt idx="9">
                  <c:v>ICT, Finance, Real estate</c:v>
                </c:pt>
                <c:pt idx="10">
                  <c:v>Education</c:v>
                </c:pt>
                <c:pt idx="11">
                  <c:v>Agriculture, Mining, Utilities</c:v>
                </c:pt>
                <c:pt idx="12">
                  <c:v>Health and social work</c:v>
                </c:pt>
              </c:strCache>
            </c:strRef>
          </c:cat>
          <c:val>
            <c:numRef>
              <c:f>'CJRS S'!$G$7:$G$19</c:f>
              <c:numCache>
                <c:formatCode>0.0%</c:formatCode>
                <c:ptCount val="13"/>
                <c:pt idx="0">
                  <c:v>0.53289124668435017</c:v>
                </c:pt>
                <c:pt idx="1">
                  <c:v>0.46358148893360163</c:v>
                </c:pt>
                <c:pt idx="2">
                  <c:v>0.41749271137026239</c:v>
                </c:pt>
                <c:pt idx="3">
                  <c:v>0.20889285714285713</c:v>
                </c:pt>
                <c:pt idx="4">
                  <c:v>0.18085271317829457</c:v>
                </c:pt>
                <c:pt idx="5">
                  <c:v>0.16853333333333334</c:v>
                </c:pt>
                <c:pt idx="6">
                  <c:v>0.15127906976744185</c:v>
                </c:pt>
                <c:pt idx="7">
                  <c:v>0.1463888888888889</c:v>
                </c:pt>
                <c:pt idx="8">
                  <c:v>0.13917012448132779</c:v>
                </c:pt>
                <c:pt idx="9">
                  <c:v>0.11433604932834178</c:v>
                </c:pt>
                <c:pt idx="10">
                  <c:v>8.1730769230769232E-2</c:v>
                </c:pt>
                <c:pt idx="11">
                  <c:v>6.9883966244725731E-2</c:v>
                </c:pt>
                <c:pt idx="12">
                  <c:v>5.0189098998887655E-2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B2-4B40-9B4E-42FF695D8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80721048"/>
        <c:axId val="1080735808"/>
      </c:barChart>
      <c:catAx>
        <c:axId val="1080721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735808"/>
        <c:crosses val="autoZero"/>
        <c:auto val="1"/>
        <c:lblAlgn val="ctr"/>
        <c:lblOffset val="100"/>
        <c:noMultiLvlLbl val="0"/>
      </c:catAx>
      <c:valAx>
        <c:axId val="1080735808"/>
        <c:scaling>
          <c:orientation val="minMax"/>
          <c:max val="0.6000000000000000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721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4</xdr:row>
      <xdr:rowOff>0</xdr:rowOff>
    </xdr:from>
    <xdr:to>
      <xdr:col>14</xdr:col>
      <xdr:colOff>172725</xdr:colOff>
      <xdr:row>14</xdr:row>
      <xdr:rowOff>214125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7ABA5D-5067-403C-ADDE-06C53A51C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6</xdr:row>
      <xdr:rowOff>14287</xdr:rowOff>
    </xdr:from>
    <xdr:to>
      <xdr:col>14</xdr:col>
      <xdr:colOff>182250</xdr:colOff>
      <xdr:row>17</xdr:row>
      <xdr:rowOff>9337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A83BA1-0E78-4D1C-8B90-916D935730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8</xdr:row>
      <xdr:rowOff>14287</xdr:rowOff>
    </xdr:from>
    <xdr:to>
      <xdr:col>15</xdr:col>
      <xdr:colOff>182250</xdr:colOff>
      <xdr:row>19</xdr:row>
      <xdr:rowOff>9337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2C75E3-FDD1-479C-8C2B-6FA9F8C64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5</xdr:row>
      <xdr:rowOff>185737</xdr:rowOff>
    </xdr:from>
    <xdr:to>
      <xdr:col>15</xdr:col>
      <xdr:colOff>167962</xdr:colOff>
      <xdr:row>18</xdr:row>
      <xdr:rowOff>28387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8227A6-3DB4-410A-A133-C1A17ABD4F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20</xdr:row>
      <xdr:rowOff>9525</xdr:rowOff>
    </xdr:from>
    <xdr:to>
      <xdr:col>15</xdr:col>
      <xdr:colOff>172725</xdr:colOff>
      <xdr:row>31</xdr:row>
      <xdr:rowOff>109350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B8F2B8-0BE7-4A07-A96D-EDC8841AC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35</xdr:row>
      <xdr:rowOff>0</xdr:rowOff>
    </xdr:from>
    <xdr:to>
      <xdr:col>15</xdr:col>
      <xdr:colOff>172725</xdr:colOff>
      <xdr:row>46</xdr:row>
      <xdr:rowOff>90300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20AC023-E353-49C3-8E35-9DCD2FA77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54</xdr:row>
      <xdr:rowOff>9525</xdr:rowOff>
    </xdr:from>
    <xdr:to>
      <xdr:col>15</xdr:col>
      <xdr:colOff>163200</xdr:colOff>
      <xdr:row>66</xdr:row>
      <xdr:rowOff>99825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4D3BE98-FC52-4182-989C-4AE5543A0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10</xdr:row>
      <xdr:rowOff>185737</xdr:rowOff>
    </xdr:from>
    <xdr:to>
      <xdr:col>15</xdr:col>
      <xdr:colOff>182250</xdr:colOff>
      <xdr:row>24</xdr:row>
      <xdr:rowOff>18862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59A907-5765-4774-BCBC-0B156C2E6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4760</xdr:colOff>
      <xdr:row>3</xdr:row>
      <xdr:rowOff>185735</xdr:rowOff>
    </xdr:from>
    <xdr:to>
      <xdr:col>15</xdr:col>
      <xdr:colOff>167960</xdr:colOff>
      <xdr:row>24</xdr:row>
      <xdr:rowOff>177485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A07316-CC2A-4910-A195-C9A9C1793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15</xdr:col>
      <xdr:colOff>163200</xdr:colOff>
      <xdr:row>38</xdr:row>
      <xdr:rowOff>80775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6AEB34-9F72-44ED-BAB4-D5DE38497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</xdr:colOff>
      <xdr:row>3</xdr:row>
      <xdr:rowOff>185737</xdr:rowOff>
    </xdr:from>
    <xdr:to>
      <xdr:col>16</xdr:col>
      <xdr:colOff>167962</xdr:colOff>
      <xdr:row>16</xdr:row>
      <xdr:rowOff>28387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77B50E-DBFB-4061-94F5-B3DE287FC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18</xdr:row>
      <xdr:rowOff>9525</xdr:rowOff>
    </xdr:from>
    <xdr:to>
      <xdr:col>16</xdr:col>
      <xdr:colOff>172725</xdr:colOff>
      <xdr:row>29</xdr:row>
      <xdr:rowOff>109350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414F81-BCEB-4012-819F-5C855781C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33</xdr:row>
      <xdr:rowOff>0</xdr:rowOff>
    </xdr:from>
    <xdr:to>
      <xdr:col>16</xdr:col>
      <xdr:colOff>172725</xdr:colOff>
      <xdr:row>44</xdr:row>
      <xdr:rowOff>90300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DC3332-19C2-46FE-BFCA-F19413BFF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52</xdr:row>
      <xdr:rowOff>9525</xdr:rowOff>
    </xdr:from>
    <xdr:to>
      <xdr:col>16</xdr:col>
      <xdr:colOff>163200</xdr:colOff>
      <xdr:row>64</xdr:row>
      <xdr:rowOff>23625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0673423-1B41-43BF-8B6B-8A119046E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4760</xdr:colOff>
      <xdr:row>6</xdr:row>
      <xdr:rowOff>185735</xdr:rowOff>
    </xdr:from>
    <xdr:to>
      <xdr:col>15</xdr:col>
      <xdr:colOff>167960</xdr:colOff>
      <xdr:row>18</xdr:row>
      <xdr:rowOff>209360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EFC01D-A1FA-4D14-A68C-953E3E249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20</xdr:row>
      <xdr:rowOff>9525</xdr:rowOff>
    </xdr:from>
    <xdr:to>
      <xdr:col>15</xdr:col>
      <xdr:colOff>172725</xdr:colOff>
      <xdr:row>32</xdr:row>
      <xdr:rowOff>80775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842BDB-86ED-40F5-A5B9-776D67995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5</xdr:row>
      <xdr:rowOff>185737</xdr:rowOff>
    </xdr:from>
    <xdr:to>
      <xdr:col>15</xdr:col>
      <xdr:colOff>167962</xdr:colOff>
      <xdr:row>19</xdr:row>
      <xdr:rowOff>28387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C7B336-A0F0-40A0-822D-F50F96364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22</xdr:row>
      <xdr:rowOff>180975</xdr:rowOff>
    </xdr:from>
    <xdr:to>
      <xdr:col>15</xdr:col>
      <xdr:colOff>172725</xdr:colOff>
      <xdr:row>34</xdr:row>
      <xdr:rowOff>4575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0D6CA4-0520-439C-99C7-7A8DFAD1C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9523</xdr:colOff>
      <xdr:row>38</xdr:row>
      <xdr:rowOff>0</xdr:rowOff>
    </xdr:from>
    <xdr:to>
      <xdr:col>16</xdr:col>
      <xdr:colOff>283123</xdr:colOff>
      <xdr:row>49</xdr:row>
      <xdr:rowOff>90300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A58C83-250A-4BD8-9412-AA2CC43BE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</xdr:colOff>
      <xdr:row>61</xdr:row>
      <xdr:rowOff>9525</xdr:rowOff>
    </xdr:from>
    <xdr:to>
      <xdr:col>15</xdr:col>
      <xdr:colOff>172725</xdr:colOff>
      <xdr:row>72</xdr:row>
      <xdr:rowOff>80775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C18C8AE-1A54-4155-BFD3-224E75A4E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4762</xdr:rowOff>
    </xdr:from>
    <xdr:to>
      <xdr:col>13</xdr:col>
      <xdr:colOff>163200</xdr:colOff>
      <xdr:row>15</xdr:row>
      <xdr:rowOff>95062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340D18-5A51-461E-8597-7E15551CCB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4</xdr:row>
      <xdr:rowOff>0</xdr:rowOff>
    </xdr:from>
    <xdr:to>
      <xdr:col>15</xdr:col>
      <xdr:colOff>172725</xdr:colOff>
      <xdr:row>23</xdr:row>
      <xdr:rowOff>115575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BC134A-F14E-4B56-B1E3-FABA74448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0.77485</cdr:x>
      <cdr:y>0.94116</cdr:y>
    </cdr:from>
    <cdr:to>
      <cdr:x>1</cdr:x>
      <cdr:y>0.98911</cdr:y>
    </cdr:to>
    <cdr:sp macro="" textlink="">
      <cdr:nvSpPr>
        <cdr:cNvPr id="3" name="TextBox 5">
          <a:extLst xmlns:a="http://schemas.openxmlformats.org/drawingml/2006/main">
            <a:ext uri="{FF2B5EF4-FFF2-40B4-BE49-F238E27FC236}">
              <a16:creationId xmlns:a16="http://schemas.microsoft.com/office/drawing/2014/main" id="{E76B6BAF-E2C4-4E46-9F29-8F59BD6BE846}"/>
            </a:ext>
          </a:extLst>
        </cdr:cNvPr>
        <cdr:cNvSpPr txBox="1"/>
      </cdr:nvSpPr>
      <cdr:spPr>
        <a:xfrm xmlns:a="http://schemas.openxmlformats.org/drawingml/2006/main">
          <a:off x="3905251" y="4743450"/>
          <a:ext cx="1134749" cy="24166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/>
            <a:t>Source:</a:t>
          </a:r>
          <a:r>
            <a:rPr lang="en-GB" sz="1000" baseline="0"/>
            <a:t> HMRC</a:t>
          </a:r>
          <a:endParaRPr lang="en-GB" sz="1000"/>
        </a:p>
      </cdr:txBody>
    </cdr:sp>
  </cdr:relSizeAnchor>
  <cdr:relSizeAnchor xmlns:cdr="http://schemas.openxmlformats.org/drawingml/2006/chartDrawing">
    <cdr:from>
      <cdr:x>0.77485</cdr:x>
      <cdr:y>0.94116</cdr:y>
    </cdr:from>
    <cdr:to>
      <cdr:x>1</cdr:x>
      <cdr:y>0.98911</cdr:y>
    </cdr:to>
    <cdr:sp macro="" textlink="">
      <cdr:nvSpPr>
        <cdr:cNvPr id="2" name="TextBox 5">
          <a:extLst xmlns:a="http://schemas.openxmlformats.org/drawingml/2006/main">
            <a:ext uri="{FF2B5EF4-FFF2-40B4-BE49-F238E27FC236}">
              <a16:creationId xmlns:a16="http://schemas.microsoft.com/office/drawing/2014/main" id="{E76B6BAF-E2C4-4E46-9F29-8F59BD6BE846}"/>
            </a:ext>
          </a:extLst>
        </cdr:cNvPr>
        <cdr:cNvSpPr txBox="1"/>
      </cdr:nvSpPr>
      <cdr:spPr>
        <a:xfrm xmlns:a="http://schemas.openxmlformats.org/drawingml/2006/main">
          <a:off x="3905251" y="4743450"/>
          <a:ext cx="1134749" cy="24166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/>
            <a:t>Source:</a:t>
          </a:r>
          <a:r>
            <a:rPr lang="en-GB" sz="1000" baseline="0"/>
            <a:t> HMRC</a:t>
          </a:r>
          <a:endParaRPr lang="en-GB" sz="10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4</xdr:row>
      <xdr:rowOff>4762</xdr:rowOff>
    </xdr:from>
    <xdr:to>
      <xdr:col>13</xdr:col>
      <xdr:colOff>167962</xdr:colOff>
      <xdr:row>16</xdr:row>
      <xdr:rowOff>133162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A2426C-D537-4E5A-8508-9B32A21693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0</xdr:rowOff>
    </xdr:from>
    <xdr:to>
      <xdr:col>13</xdr:col>
      <xdr:colOff>163200</xdr:colOff>
      <xdr:row>29</xdr:row>
      <xdr:rowOff>147450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31076C-5977-49C3-8F6B-0A762C04C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600075</xdr:colOff>
      <xdr:row>32</xdr:row>
      <xdr:rowOff>9525</xdr:rowOff>
    </xdr:from>
    <xdr:to>
      <xdr:col>13</xdr:col>
      <xdr:colOff>153675</xdr:colOff>
      <xdr:row>43</xdr:row>
      <xdr:rowOff>176025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D0C862-821F-41A0-8053-486D8E5D5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</xdr:colOff>
      <xdr:row>49</xdr:row>
      <xdr:rowOff>0</xdr:rowOff>
    </xdr:from>
    <xdr:to>
      <xdr:col>13</xdr:col>
      <xdr:colOff>172725</xdr:colOff>
      <xdr:row>61</xdr:row>
      <xdr:rowOff>147450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E00CA21-62D2-46CB-BB94-E21E96B3D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490536</xdr:colOff>
      <xdr:row>4</xdr:row>
      <xdr:rowOff>185735</xdr:rowOff>
    </xdr:from>
    <xdr:to>
      <xdr:col>16</xdr:col>
      <xdr:colOff>158436</xdr:colOff>
      <xdr:row>25</xdr:row>
      <xdr:rowOff>158435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C5AC3A-A7D8-4957-8E17-0F6007EE5B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5</xdr:row>
      <xdr:rowOff>0</xdr:rowOff>
    </xdr:from>
    <xdr:to>
      <xdr:col>25</xdr:col>
      <xdr:colOff>163200</xdr:colOff>
      <xdr:row>25</xdr:row>
      <xdr:rowOff>163200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222A660-E48F-475F-9766-2DFBEDF0A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27</xdr:row>
      <xdr:rowOff>9525</xdr:rowOff>
    </xdr:from>
    <xdr:to>
      <xdr:col>16</xdr:col>
      <xdr:colOff>172725</xdr:colOff>
      <xdr:row>48</xdr:row>
      <xdr:rowOff>182250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9E33C7B-A6AD-48CC-8AD5-BF67885E7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26</xdr:row>
      <xdr:rowOff>180975</xdr:rowOff>
    </xdr:from>
    <xdr:to>
      <xdr:col>25</xdr:col>
      <xdr:colOff>163200</xdr:colOff>
      <xdr:row>48</xdr:row>
      <xdr:rowOff>163200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6A967C6-A4B3-4E91-84C0-1C3835965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</xdr:row>
      <xdr:rowOff>4762</xdr:rowOff>
    </xdr:from>
    <xdr:to>
      <xdr:col>14</xdr:col>
      <xdr:colOff>172725</xdr:colOff>
      <xdr:row>17</xdr:row>
      <xdr:rowOff>28387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B0FA1F-CF34-4F24-AD5A-8D4E5BE8B3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4760</xdr:colOff>
      <xdr:row>3</xdr:row>
      <xdr:rowOff>185735</xdr:rowOff>
    </xdr:from>
    <xdr:to>
      <xdr:col>14</xdr:col>
      <xdr:colOff>167960</xdr:colOff>
      <xdr:row>24</xdr:row>
      <xdr:rowOff>177485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3764BC-6753-4178-B7A1-018278248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0.77485</cdr:x>
      <cdr:y>0.94116</cdr:y>
    </cdr:from>
    <cdr:to>
      <cdr:x>1</cdr:x>
      <cdr:y>0.98911</cdr:y>
    </cdr:to>
    <cdr:sp macro="" textlink="">
      <cdr:nvSpPr>
        <cdr:cNvPr id="3" name="TextBox 5">
          <a:extLst xmlns:a="http://schemas.openxmlformats.org/drawingml/2006/main">
            <a:ext uri="{FF2B5EF4-FFF2-40B4-BE49-F238E27FC236}">
              <a16:creationId xmlns:a16="http://schemas.microsoft.com/office/drawing/2014/main" id="{E76B6BAF-E2C4-4E46-9F29-8F59BD6BE846}"/>
            </a:ext>
          </a:extLst>
        </cdr:cNvPr>
        <cdr:cNvSpPr txBox="1"/>
      </cdr:nvSpPr>
      <cdr:spPr>
        <a:xfrm xmlns:a="http://schemas.openxmlformats.org/drawingml/2006/main">
          <a:off x="3905251" y="4743450"/>
          <a:ext cx="1134749" cy="24166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/>
            <a:t>Source:</a:t>
          </a:r>
          <a:r>
            <a:rPr lang="en-GB" sz="1000" baseline="0"/>
            <a:t> HMRC</a:t>
          </a:r>
          <a:endParaRPr lang="en-GB" sz="10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3</xdr:row>
      <xdr:rowOff>185737</xdr:rowOff>
    </xdr:from>
    <xdr:to>
      <xdr:col>15</xdr:col>
      <xdr:colOff>167962</xdr:colOff>
      <xdr:row>16</xdr:row>
      <xdr:rowOff>28387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648AC-2721-44B3-8527-7BF65C7B54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9525</xdr:rowOff>
    </xdr:from>
    <xdr:to>
      <xdr:col>15</xdr:col>
      <xdr:colOff>172725</xdr:colOff>
      <xdr:row>29</xdr:row>
      <xdr:rowOff>109350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9FF806-CC98-4635-AC49-528EA1C52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33</xdr:row>
      <xdr:rowOff>0</xdr:rowOff>
    </xdr:from>
    <xdr:to>
      <xdr:col>15</xdr:col>
      <xdr:colOff>172725</xdr:colOff>
      <xdr:row>44</xdr:row>
      <xdr:rowOff>90300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3AFD792-7620-4523-A916-1F78293AA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52</xdr:row>
      <xdr:rowOff>9525</xdr:rowOff>
    </xdr:from>
    <xdr:to>
      <xdr:col>15</xdr:col>
      <xdr:colOff>163200</xdr:colOff>
      <xdr:row>64</xdr:row>
      <xdr:rowOff>99825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8C1BC82-2B3F-4469-97AC-F7A21F0E0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chard.fitzgerald@southeastlep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4A7A-7F90-4DA4-AC6F-FBF0769FC3E9}">
  <dimension ref="B2:C28"/>
  <sheetViews>
    <sheetView showGridLines="0" showRowColHeaders="0" tabSelected="1" workbookViewId="0"/>
  </sheetViews>
  <sheetFormatPr defaultRowHeight="15.75" x14ac:dyDescent="0.25"/>
  <cols>
    <col min="1" max="1" width="12.7109375" style="63" customWidth="1"/>
    <col min="2" max="2" width="16" style="62" customWidth="1"/>
    <col min="3" max="3" width="55.28515625" style="62" customWidth="1"/>
    <col min="4" max="4" width="9" style="63" customWidth="1"/>
    <col min="5" max="16384" width="9.140625" style="63"/>
  </cols>
  <sheetData>
    <row r="2" spans="2:3" ht="18.75" x14ac:dyDescent="0.25">
      <c r="B2" s="61" t="s">
        <v>194</v>
      </c>
    </row>
    <row r="3" spans="2:3" ht="12" customHeight="1" x14ac:dyDescent="0.25">
      <c r="B3" s="61"/>
    </row>
    <row r="4" spans="2:3" ht="18.75" x14ac:dyDescent="0.25">
      <c r="B4" s="64" t="s">
        <v>198</v>
      </c>
    </row>
    <row r="6" spans="2:3" ht="21" customHeight="1" x14ac:dyDescent="0.25">
      <c r="B6" s="65" t="s">
        <v>153</v>
      </c>
      <c r="C6" s="66" t="s">
        <v>154</v>
      </c>
    </row>
    <row r="7" spans="2:3" ht="21" customHeight="1" x14ac:dyDescent="0.25">
      <c r="B7" s="62" t="s">
        <v>160</v>
      </c>
      <c r="C7" s="68" t="s">
        <v>163</v>
      </c>
    </row>
    <row r="8" spans="2:3" ht="21" customHeight="1" x14ac:dyDescent="0.25">
      <c r="B8" s="62" t="s">
        <v>161</v>
      </c>
      <c r="C8" s="68" t="s">
        <v>164</v>
      </c>
    </row>
    <row r="9" spans="2:3" ht="21" customHeight="1" x14ac:dyDescent="0.25">
      <c r="B9" s="62" t="s">
        <v>162</v>
      </c>
      <c r="C9" s="68" t="s">
        <v>165</v>
      </c>
    </row>
    <row r="10" spans="2:3" ht="21" customHeight="1" x14ac:dyDescent="0.25">
      <c r="B10" s="62" t="s">
        <v>155</v>
      </c>
      <c r="C10" s="68" t="s">
        <v>166</v>
      </c>
    </row>
    <row r="11" spans="2:3" ht="21" customHeight="1" x14ac:dyDescent="0.25">
      <c r="B11" s="62" t="s">
        <v>167</v>
      </c>
      <c r="C11" s="68" t="s">
        <v>195</v>
      </c>
    </row>
    <row r="12" spans="2:3" ht="21" customHeight="1" x14ac:dyDescent="0.25">
      <c r="B12" s="62" t="s">
        <v>168</v>
      </c>
      <c r="C12" s="68" t="s">
        <v>196</v>
      </c>
    </row>
    <row r="13" spans="2:3" ht="21" customHeight="1" x14ac:dyDescent="0.25">
      <c r="B13" s="62" t="s">
        <v>169</v>
      </c>
      <c r="C13" s="68" t="s">
        <v>197</v>
      </c>
    </row>
    <row r="14" spans="2:3" ht="21" customHeight="1" x14ac:dyDescent="0.25">
      <c r="B14" s="62" t="s">
        <v>170</v>
      </c>
      <c r="C14" s="68" t="s">
        <v>176</v>
      </c>
    </row>
    <row r="15" spans="2:3" ht="21" customHeight="1" x14ac:dyDescent="0.25">
      <c r="B15" s="62" t="s">
        <v>171</v>
      </c>
      <c r="C15" s="68" t="s">
        <v>177</v>
      </c>
    </row>
    <row r="16" spans="2:3" ht="21" customHeight="1" x14ac:dyDescent="0.25">
      <c r="B16" s="62" t="s">
        <v>172</v>
      </c>
      <c r="C16" s="68" t="s">
        <v>178</v>
      </c>
    </row>
    <row r="17" spans="2:3" ht="21" customHeight="1" x14ac:dyDescent="0.25">
      <c r="B17" s="62" t="s">
        <v>174</v>
      </c>
      <c r="C17" s="68" t="s">
        <v>180</v>
      </c>
    </row>
    <row r="18" spans="2:3" ht="21" customHeight="1" x14ac:dyDescent="0.25">
      <c r="B18" s="62" t="s">
        <v>173</v>
      </c>
      <c r="C18" s="68" t="s">
        <v>179</v>
      </c>
    </row>
    <row r="19" spans="2:3" ht="21" customHeight="1" x14ac:dyDescent="0.25">
      <c r="B19" s="62" t="s">
        <v>175</v>
      </c>
      <c r="C19" s="68" t="s">
        <v>181</v>
      </c>
    </row>
    <row r="20" spans="2:3" ht="21" customHeight="1" x14ac:dyDescent="0.25">
      <c r="B20" s="62" t="s">
        <v>182</v>
      </c>
      <c r="C20" s="68" t="s">
        <v>185</v>
      </c>
    </row>
    <row r="21" spans="2:3" ht="21" customHeight="1" x14ac:dyDescent="0.25">
      <c r="B21" s="62" t="s">
        <v>183</v>
      </c>
      <c r="C21" s="68" t="s">
        <v>186</v>
      </c>
    </row>
    <row r="22" spans="2:3" ht="21" customHeight="1" x14ac:dyDescent="0.25">
      <c r="B22" s="62" t="s">
        <v>184</v>
      </c>
      <c r="C22" s="68" t="s">
        <v>187</v>
      </c>
    </row>
    <row r="23" spans="2:3" ht="21" customHeight="1" x14ac:dyDescent="0.25">
      <c r="B23" s="62" t="s">
        <v>192</v>
      </c>
      <c r="C23" s="68" t="s">
        <v>193</v>
      </c>
    </row>
    <row r="24" spans="2:3" ht="21" customHeight="1" x14ac:dyDescent="0.25"/>
    <row r="25" spans="2:3" ht="21" customHeight="1" x14ac:dyDescent="0.25">
      <c r="B25" s="66" t="s">
        <v>156</v>
      </c>
      <c r="C25" s="62" t="s">
        <v>157</v>
      </c>
    </row>
    <row r="26" spans="2:3" ht="21" customHeight="1" x14ac:dyDescent="0.25">
      <c r="B26" s="66" t="s">
        <v>158</v>
      </c>
      <c r="C26" s="67" t="s">
        <v>159</v>
      </c>
    </row>
    <row r="27" spans="2:3" ht="21" customHeight="1" x14ac:dyDescent="0.25"/>
    <row r="28" spans="2:3" ht="21" customHeight="1" x14ac:dyDescent="0.25"/>
  </sheetData>
  <hyperlinks>
    <hyperlink ref="C7" location="'CJRS L'!A1" display="Coronavirus Job Retention Scheme - SELEP" xr:uid="{6702DAAD-68BF-42C4-9567-8E7CCFB56F3F}"/>
    <hyperlink ref="C8" location="'CJRS FA'!A1" display="Coronavirus Job Rentention Scheme - Federated Areas" xr:uid="{F5AF1CC0-A217-4194-8DCA-B8EA77FC0286}"/>
    <hyperlink ref="C9" location="'CJRS LA'!A1" display="Coronavirus Job Retention Scheme - Local Authority" xr:uid="{DC52A188-3A4A-4D87-A746-A8416E9AE141}"/>
    <hyperlink ref="C11" location="'SEIS L'!A1" display="Self Employment Income Support - SELEP" xr:uid="{3ACF5321-0963-46E8-A27B-0C4D74E404B5}"/>
    <hyperlink ref="C12" location="'SEIS FA'!A1" display="Self Employment Income Support - Federated Areas" xr:uid="{8317D547-A0A0-4E0E-9D9C-0A32516DAC1C}"/>
    <hyperlink ref="C13" location="'SEIS LA'!A1" display="Self Employment Income Support - Local Authority" xr:uid="{ECCB0BDA-24DF-45ED-A0F1-2F736D1A4965}"/>
    <hyperlink ref="C14" location="'CC L'!A1" display="Claimant Count - SELEP" xr:uid="{FFC0DD24-A9F0-4090-AE9B-CB5488F64E9E}"/>
    <hyperlink ref="C15" location="'CC FA'!A1" display="Claimant Count - Federated Areas" xr:uid="{880F8A8A-1E6F-4092-93CE-B8B0FAC01A81}"/>
    <hyperlink ref="C16" location="'CC LA'!A1" display="Claimant Count - Local Authority" xr:uid="{AB28EF6B-4F0D-425D-9005-026F097F309D}"/>
    <hyperlink ref="C17" location="'Grants L'!A1" display="Coronavirus Business Grants - SELEP" xr:uid="{0A8BB164-2CD9-47E5-9DCA-91A498BB10C8}"/>
    <hyperlink ref="C10" location="'CJRS S'!A1" display="Coronavirus Job Rentention Scheme - Sector analysis" xr:uid="{86B04BB7-D2AD-4DB7-BF1A-8D22AA63A063}"/>
    <hyperlink ref="C26" r:id="rId1" xr:uid="{516C31C7-6664-469C-9BE2-841D1866406E}"/>
    <hyperlink ref="C20" location="'Loans L'!A1" display="Coronavirus Business Loans - SELEP" xr:uid="{8501DE1A-2D70-41B6-B64B-6771C329F8AF}"/>
    <hyperlink ref="C21" location="'Loans FA'!A1" display="Coronavirus Business Loans - Federated Areas" xr:uid="{3FD589EE-94FA-47FB-98A9-057B3DF874FD}"/>
    <hyperlink ref="C22" location="'Loans WPC'!A1" display="Coronavirus Business Loans - Local Authority" xr:uid="{C92C9D44-C2EB-440E-BEFC-CE88A640D2D3}"/>
    <hyperlink ref="C18:C19" location="'VAC S'!A1" display="UK Job Vacancies - sector trend" xr:uid="{F2EE2BCF-87E9-4F14-B205-9C771C3EBCE2}"/>
    <hyperlink ref="C18" location="'Grants FA'!A1" display="Coronavirus Business Grants - Federated Areas" xr:uid="{BD6E99A3-1168-402B-A999-C99F4D398CA4}"/>
    <hyperlink ref="C19" location="'Grants LA'!A1" display="Coronavirus Business Grants - Local Authority" xr:uid="{0A82A49A-FA60-4A6A-B42A-6B244BA064A6}"/>
    <hyperlink ref="C23" location="GH!A1" display="SELEP Growth Hub Business Enquiries" xr:uid="{57108664-B022-41C0-AA6E-B1F7D1F2C899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CE3A0-914A-4BD3-ABA7-8FC5906021A3}">
  <dimension ref="B2:F41"/>
  <sheetViews>
    <sheetView showGridLines="0" workbookViewId="0"/>
  </sheetViews>
  <sheetFormatPr defaultRowHeight="15" x14ac:dyDescent="0.25"/>
  <cols>
    <col min="1" max="1" width="5.5703125" style="42" customWidth="1"/>
    <col min="2" max="6" width="13.42578125" style="42" customWidth="1"/>
    <col min="7" max="16384" width="9.140625" style="42"/>
  </cols>
  <sheetData>
    <row r="2" spans="2:6" ht="18.75" x14ac:dyDescent="0.3">
      <c r="B2" s="1" t="s">
        <v>92</v>
      </c>
    </row>
    <row r="3" spans="2:6" ht="15.75" x14ac:dyDescent="0.25">
      <c r="B3" s="33" t="s">
        <v>95</v>
      </c>
    </row>
    <row r="4" spans="2:6" x14ac:dyDescent="0.25">
      <c r="B4" s="47" t="s">
        <v>93</v>
      </c>
    </row>
    <row r="5" spans="2:6" x14ac:dyDescent="0.25">
      <c r="B5" s="47" t="s">
        <v>94</v>
      </c>
    </row>
    <row r="6" spans="2:6" ht="19.5" customHeight="1" x14ac:dyDescent="0.25"/>
    <row r="7" spans="2:6" ht="15" customHeight="1" x14ac:dyDescent="0.25">
      <c r="B7" s="48" t="s">
        <v>96</v>
      </c>
    </row>
    <row r="8" spans="2:6" ht="15" customHeight="1" x14ac:dyDescent="0.25"/>
    <row r="9" spans="2:6" ht="36" customHeight="1" x14ac:dyDescent="0.25">
      <c r="B9" s="21" t="s">
        <v>89</v>
      </c>
      <c r="C9" s="5" t="s">
        <v>5</v>
      </c>
      <c r="D9" s="5" t="s">
        <v>6</v>
      </c>
      <c r="E9" s="5" t="s">
        <v>57</v>
      </c>
      <c r="F9" s="5" t="s">
        <v>8</v>
      </c>
    </row>
    <row r="10" spans="2:6" ht="20.25" customHeight="1" x14ac:dyDescent="0.25">
      <c r="B10" s="44">
        <v>43831</v>
      </c>
      <c r="C10" s="46">
        <v>2.7901855929537589E-2</v>
      </c>
      <c r="D10" s="46">
        <v>2.237829092513605E-2</v>
      </c>
      <c r="E10" s="46">
        <v>2.8258944385405597E-2</v>
      </c>
      <c r="F10" s="46">
        <v>2.8393100317748526E-2</v>
      </c>
    </row>
    <row r="11" spans="2:6" ht="20.25" customHeight="1" x14ac:dyDescent="0.25">
      <c r="B11" s="44">
        <v>43862</v>
      </c>
      <c r="C11" s="46">
        <v>2.8483799937087134E-2</v>
      </c>
      <c r="D11" s="46">
        <v>2.3576996617149581E-2</v>
      </c>
      <c r="E11" s="46">
        <v>2.9029401346085726E-2</v>
      </c>
      <c r="F11" s="46">
        <v>2.9743531547889241E-2</v>
      </c>
    </row>
    <row r="12" spans="2:6" ht="20.25" customHeight="1" x14ac:dyDescent="0.25">
      <c r="B12" s="44">
        <v>43891</v>
      </c>
      <c r="C12" s="46">
        <v>2.8719723183391003E-2</v>
      </c>
      <c r="D12" s="46">
        <v>2.3841741432563613E-2</v>
      </c>
      <c r="E12" s="46">
        <v>2.9140099185263904E-2</v>
      </c>
      <c r="F12" s="46">
        <v>3.0651384475714933E-2</v>
      </c>
    </row>
    <row r="13" spans="2:6" ht="20.25" customHeight="1" x14ac:dyDescent="0.25">
      <c r="B13" s="44">
        <v>43922</v>
      </c>
      <c r="C13" s="46">
        <v>5.2453601761560241E-2</v>
      </c>
      <c r="D13" s="46">
        <v>4.2668039417561407E-2</v>
      </c>
      <c r="E13" s="46">
        <v>5.0969713071200851E-2</v>
      </c>
      <c r="F13" s="46">
        <v>5.1214253290966863E-2</v>
      </c>
    </row>
    <row r="14" spans="2:6" ht="20.25" customHeight="1" x14ac:dyDescent="0.25">
      <c r="B14" s="44">
        <v>43952</v>
      </c>
      <c r="C14" s="46">
        <v>6.5051903114186849E-2</v>
      </c>
      <c r="D14" s="46">
        <v>5.8854243271069272E-2</v>
      </c>
      <c r="E14" s="46">
        <v>6.4098476797732909E-2</v>
      </c>
      <c r="F14" s="46">
        <v>7.0483431684067177E-2</v>
      </c>
    </row>
    <row r="15" spans="2:6" ht="20.25" customHeight="1" x14ac:dyDescent="0.25">
      <c r="B15" s="44">
        <v>43983</v>
      </c>
      <c r="C15" s="46">
        <v>6.0349166404529725E-2</v>
      </c>
      <c r="D15" s="46">
        <v>5.4971319311663477E-2</v>
      </c>
      <c r="E15" s="46">
        <v>6.032146652497343E-2</v>
      </c>
      <c r="F15" s="46">
        <v>6.6330004539264645E-2</v>
      </c>
    </row>
    <row r="16" spans="2:6" ht="20.25" customHeight="1" x14ac:dyDescent="0.25">
      <c r="B16" s="44">
        <v>44013</v>
      </c>
      <c r="C16" s="46">
        <v>6.2063541994337841E-2</v>
      </c>
      <c r="D16" s="46">
        <v>5.6375937637887924E-2</v>
      </c>
      <c r="E16" s="46">
        <v>6.1818101310662413E-2</v>
      </c>
      <c r="F16" s="46">
        <v>6.7907399001361779E-2</v>
      </c>
    </row>
    <row r="17" spans="2:6" ht="20.25" customHeight="1" x14ac:dyDescent="0.25">
      <c r="B17" s="44">
        <v>44044</v>
      </c>
      <c r="C17" s="46">
        <v>6.3667820069204156E-2</v>
      </c>
      <c r="D17" s="46">
        <v>5.8148257096631857E-2</v>
      </c>
      <c r="E17" s="46">
        <v>6.3248317392844491E-2</v>
      </c>
      <c r="F17" s="46">
        <v>6.9564230594643672E-2</v>
      </c>
    </row>
    <row r="18" spans="2:6" ht="20.25" customHeight="1" x14ac:dyDescent="0.25">
      <c r="B18" s="44">
        <v>44075</v>
      </c>
      <c r="C18" s="46">
        <v>6.2739855300408931E-2</v>
      </c>
      <c r="D18" s="46">
        <v>5.7126047948227683E-2</v>
      </c>
      <c r="E18" s="46">
        <v>6.2393730074388948E-2</v>
      </c>
      <c r="F18" s="46">
        <v>6.8179754879709481E-2</v>
      </c>
    </row>
    <row r="19" spans="2:6" ht="20.25" customHeight="1" x14ac:dyDescent="0.25">
      <c r="B19" s="44">
        <v>44105</v>
      </c>
      <c r="C19" s="46">
        <v>5.9279647687952186E-2</v>
      </c>
      <c r="D19" s="46">
        <v>5.4125606706868661E-2</v>
      </c>
      <c r="E19" s="46">
        <v>5.9736981934112643E-2</v>
      </c>
      <c r="F19" s="46">
        <v>6.5036314117113025E-2</v>
      </c>
    </row>
    <row r="20" spans="2:6" ht="20.25" customHeight="1" x14ac:dyDescent="0.25">
      <c r="B20" s="44">
        <v>44136</v>
      </c>
      <c r="C20" s="46">
        <v>6.1324315822585719E-2</v>
      </c>
      <c r="D20" s="46">
        <v>5.5081629651419328E-2</v>
      </c>
      <c r="E20" s="46">
        <v>6.0259475735033652E-2</v>
      </c>
      <c r="F20" s="46">
        <v>6.601225601452565E-2</v>
      </c>
    </row>
    <row r="21" spans="2:6" ht="20.25" customHeight="1" x14ac:dyDescent="0.25">
      <c r="B21" s="44">
        <v>44166</v>
      </c>
      <c r="C21" s="46">
        <v>6.1119849009122366E-2</v>
      </c>
      <c r="D21" s="46">
        <v>5.522135608177673E-2</v>
      </c>
      <c r="E21" s="46">
        <v>6.0356889833510452E-2</v>
      </c>
      <c r="F21" s="46">
        <v>6.6125737630503861E-2</v>
      </c>
    </row>
    <row r="22" spans="2:6" ht="20.25" customHeight="1" x14ac:dyDescent="0.25">
      <c r="B22" s="44">
        <v>44197</v>
      </c>
      <c r="C22" s="46">
        <v>6.0286253538848693E-2</v>
      </c>
      <c r="D22" s="46">
        <v>5.3919694072657745E-2</v>
      </c>
      <c r="E22" s="46">
        <v>5.90285157633723E-2</v>
      </c>
      <c r="F22" s="46">
        <v>6.4003631411711309E-2</v>
      </c>
    </row>
    <row r="23" spans="2:6" ht="20.25" customHeight="1" x14ac:dyDescent="0.25">
      <c r="B23" s="44">
        <v>44228</v>
      </c>
      <c r="C23" s="46">
        <v>6.3683548285624406E-2</v>
      </c>
      <c r="D23" s="46">
        <v>5.7081923812325339E-2</v>
      </c>
      <c r="E23" s="46">
        <v>6.205720864328728E-2</v>
      </c>
      <c r="F23" s="46">
        <v>6.8610985020426687E-2</v>
      </c>
    </row>
    <row r="24" spans="2:6" x14ac:dyDescent="0.25">
      <c r="B24" s="43"/>
    </row>
    <row r="25" spans="2:6" ht="15.75" x14ac:dyDescent="0.25">
      <c r="B25" s="48" t="s">
        <v>97</v>
      </c>
    </row>
    <row r="27" spans="2:6" ht="31.5" customHeight="1" x14ac:dyDescent="0.25">
      <c r="B27" s="21" t="s">
        <v>89</v>
      </c>
      <c r="C27" s="5" t="s">
        <v>5</v>
      </c>
      <c r="D27" s="5" t="s">
        <v>6</v>
      </c>
      <c r="E27" s="5" t="s">
        <v>57</v>
      </c>
      <c r="F27" s="5" t="s">
        <v>8</v>
      </c>
    </row>
    <row r="28" spans="2:6" ht="19.5" customHeight="1" x14ac:dyDescent="0.25">
      <c r="B28" s="44">
        <v>43831</v>
      </c>
      <c r="C28" s="49">
        <v>8870</v>
      </c>
      <c r="D28" s="49">
        <v>15215</v>
      </c>
      <c r="E28" s="49">
        <v>31910</v>
      </c>
      <c r="F28" s="49">
        <v>12510</v>
      </c>
    </row>
    <row r="29" spans="2:6" ht="19.5" customHeight="1" x14ac:dyDescent="0.25">
      <c r="B29" s="44">
        <v>43862</v>
      </c>
      <c r="C29" s="49">
        <v>9055</v>
      </c>
      <c r="D29" s="49">
        <v>16030</v>
      </c>
      <c r="E29" s="49">
        <v>32780</v>
      </c>
      <c r="F29" s="49">
        <v>13105</v>
      </c>
    </row>
    <row r="30" spans="2:6" ht="19.5" customHeight="1" x14ac:dyDescent="0.25">
      <c r="B30" s="44">
        <v>43891</v>
      </c>
      <c r="C30" s="49">
        <v>9130</v>
      </c>
      <c r="D30" s="49">
        <v>16210</v>
      </c>
      <c r="E30" s="49">
        <v>32905</v>
      </c>
      <c r="F30" s="49">
        <v>13505</v>
      </c>
    </row>
    <row r="31" spans="2:6" ht="19.5" customHeight="1" x14ac:dyDescent="0.25">
      <c r="B31" s="44">
        <v>43922</v>
      </c>
      <c r="C31" s="49">
        <v>16675</v>
      </c>
      <c r="D31" s="49">
        <v>29010</v>
      </c>
      <c r="E31" s="49">
        <v>57555</v>
      </c>
      <c r="F31" s="49">
        <v>22565</v>
      </c>
    </row>
    <row r="32" spans="2:6" ht="19.5" customHeight="1" x14ac:dyDescent="0.25">
      <c r="B32" s="44">
        <v>43952</v>
      </c>
      <c r="C32" s="49">
        <v>20680</v>
      </c>
      <c r="D32" s="49">
        <v>40015</v>
      </c>
      <c r="E32" s="49">
        <v>72380</v>
      </c>
      <c r="F32" s="49">
        <v>31055</v>
      </c>
    </row>
    <row r="33" spans="2:6" ht="19.5" customHeight="1" x14ac:dyDescent="0.25">
      <c r="B33" s="44">
        <v>43983</v>
      </c>
      <c r="C33" s="49">
        <v>19185</v>
      </c>
      <c r="D33" s="49">
        <v>37375</v>
      </c>
      <c r="E33" s="49">
        <v>68115</v>
      </c>
      <c r="F33" s="49">
        <v>29225</v>
      </c>
    </row>
    <row r="34" spans="2:6" ht="19.5" customHeight="1" x14ac:dyDescent="0.25">
      <c r="B34" s="44">
        <v>44013</v>
      </c>
      <c r="C34" s="49">
        <v>19730</v>
      </c>
      <c r="D34" s="49">
        <v>38330</v>
      </c>
      <c r="E34" s="49">
        <v>69805</v>
      </c>
      <c r="F34" s="49">
        <v>29920</v>
      </c>
    </row>
    <row r="35" spans="2:6" ht="19.5" customHeight="1" x14ac:dyDescent="0.25">
      <c r="B35" s="44">
        <v>44044</v>
      </c>
      <c r="C35" s="49">
        <v>20240</v>
      </c>
      <c r="D35" s="49">
        <v>39535</v>
      </c>
      <c r="E35" s="49">
        <v>71420</v>
      </c>
      <c r="F35" s="49">
        <v>30650</v>
      </c>
    </row>
    <row r="36" spans="2:6" ht="19.5" customHeight="1" x14ac:dyDescent="0.25">
      <c r="B36" s="44">
        <v>44075</v>
      </c>
      <c r="C36" s="49">
        <v>19945</v>
      </c>
      <c r="D36" s="49">
        <v>38840</v>
      </c>
      <c r="E36" s="49">
        <v>70455</v>
      </c>
      <c r="F36" s="49">
        <v>30040</v>
      </c>
    </row>
    <row r="37" spans="2:6" ht="19.5" customHeight="1" x14ac:dyDescent="0.25">
      <c r="B37" s="44">
        <v>44105</v>
      </c>
      <c r="C37" s="49">
        <v>18845</v>
      </c>
      <c r="D37" s="49">
        <v>36800</v>
      </c>
      <c r="E37" s="49">
        <v>67455</v>
      </c>
      <c r="F37" s="49">
        <v>28655</v>
      </c>
    </row>
    <row r="38" spans="2:6" ht="19.5" customHeight="1" x14ac:dyDescent="0.25">
      <c r="B38" s="44">
        <v>44136</v>
      </c>
      <c r="C38" s="49">
        <v>19495</v>
      </c>
      <c r="D38" s="49">
        <v>37450</v>
      </c>
      <c r="E38" s="49">
        <v>68045</v>
      </c>
      <c r="F38" s="49">
        <v>29085</v>
      </c>
    </row>
    <row r="39" spans="2:6" ht="19.5" customHeight="1" x14ac:dyDescent="0.25">
      <c r="B39" s="44">
        <v>44166</v>
      </c>
      <c r="C39" s="49">
        <v>19430</v>
      </c>
      <c r="D39" s="49">
        <v>37545</v>
      </c>
      <c r="E39" s="49">
        <v>68155</v>
      </c>
      <c r="F39" s="49">
        <v>29135</v>
      </c>
    </row>
    <row r="40" spans="2:6" ht="19.5" customHeight="1" x14ac:dyDescent="0.25">
      <c r="B40" s="44">
        <v>44197</v>
      </c>
      <c r="C40" s="49">
        <v>19165</v>
      </c>
      <c r="D40" s="49">
        <v>36660</v>
      </c>
      <c r="E40" s="49">
        <v>66655</v>
      </c>
      <c r="F40" s="49">
        <v>28200</v>
      </c>
    </row>
    <row r="41" spans="2:6" ht="19.5" customHeight="1" x14ac:dyDescent="0.25">
      <c r="B41" s="44">
        <v>44228</v>
      </c>
      <c r="C41" s="49">
        <v>20245</v>
      </c>
      <c r="D41" s="49">
        <v>38810</v>
      </c>
      <c r="E41" s="49">
        <v>70075</v>
      </c>
      <c r="F41" s="49">
        <v>30230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749FC-157D-49F0-8878-686F9CB7E8A3}">
  <dimension ref="B2:S63"/>
  <sheetViews>
    <sheetView showGridLines="0" workbookViewId="0"/>
  </sheetViews>
  <sheetFormatPr defaultRowHeight="15" x14ac:dyDescent="0.25"/>
  <cols>
    <col min="1" max="1" width="5.5703125" customWidth="1"/>
    <col min="2" max="2" width="23.7109375" customWidth="1"/>
    <col min="3" max="6" width="12.5703125" customWidth="1"/>
  </cols>
  <sheetData>
    <row r="2" spans="2:6" ht="18.75" x14ac:dyDescent="0.3">
      <c r="B2" s="1" t="s">
        <v>92</v>
      </c>
    </row>
    <row r="3" spans="2:6" ht="15.75" x14ac:dyDescent="0.25">
      <c r="B3" s="33" t="s">
        <v>95</v>
      </c>
    </row>
    <row r="4" spans="2:6" x14ac:dyDescent="0.25">
      <c r="B4" s="47" t="s">
        <v>93</v>
      </c>
    </row>
    <row r="5" spans="2:6" x14ac:dyDescent="0.25">
      <c r="B5" s="47" t="s">
        <v>94</v>
      </c>
    </row>
    <row r="7" spans="2:6" ht="18.75" x14ac:dyDescent="0.3">
      <c r="B7" s="1" t="s">
        <v>5</v>
      </c>
    </row>
    <row r="9" spans="2:6" ht="34.5" customHeight="1" x14ac:dyDescent="0.25">
      <c r="B9" s="16" t="s">
        <v>40</v>
      </c>
      <c r="C9" s="5" t="s">
        <v>99</v>
      </c>
      <c r="D9" s="5" t="s">
        <v>98</v>
      </c>
      <c r="E9" s="50">
        <v>43862</v>
      </c>
      <c r="F9" s="50">
        <v>44228</v>
      </c>
    </row>
    <row r="10" spans="2:6" ht="20.25" customHeight="1" x14ac:dyDescent="0.25">
      <c r="B10" s="17" t="s">
        <v>13</v>
      </c>
      <c r="C10" s="6">
        <v>2215</v>
      </c>
      <c r="D10" s="6">
        <v>4635</v>
      </c>
      <c r="E10" s="7">
        <v>3.7000000000000005E-2</v>
      </c>
      <c r="F10" s="7">
        <v>7.8E-2</v>
      </c>
    </row>
    <row r="11" spans="2:6" ht="20.25" customHeight="1" x14ac:dyDescent="0.25">
      <c r="B11" s="17" t="s">
        <v>14</v>
      </c>
      <c r="C11" s="6">
        <v>2770</v>
      </c>
      <c r="D11" s="6">
        <v>5215</v>
      </c>
      <c r="E11" s="7">
        <v>4.9000000000000002E-2</v>
      </c>
      <c r="F11" s="7">
        <v>9.1999999999999998E-2</v>
      </c>
    </row>
    <row r="12" spans="2:6" ht="20.25" customHeight="1" x14ac:dyDescent="0.25">
      <c r="B12" s="17" t="s">
        <v>15</v>
      </c>
      <c r="C12" s="6">
        <v>1365</v>
      </c>
      <c r="D12" s="6">
        <v>3360</v>
      </c>
      <c r="E12" s="7">
        <v>2.3E-2</v>
      </c>
      <c r="F12" s="7">
        <v>5.7000000000000002E-2</v>
      </c>
    </row>
    <row r="13" spans="2:6" ht="20.25" customHeight="1" x14ac:dyDescent="0.25">
      <c r="B13" s="17" t="s">
        <v>16</v>
      </c>
      <c r="C13" s="6">
        <v>1380</v>
      </c>
      <c r="D13" s="6">
        <v>3030</v>
      </c>
      <c r="E13" s="7">
        <v>2.7000000000000003E-2</v>
      </c>
      <c r="F13" s="7">
        <v>0.06</v>
      </c>
    </row>
    <row r="14" spans="2:6" ht="20.25" customHeight="1" x14ac:dyDescent="0.25">
      <c r="B14" s="17" t="s">
        <v>17</v>
      </c>
      <c r="C14" s="6">
        <v>1325</v>
      </c>
      <c r="D14" s="6">
        <v>4005</v>
      </c>
      <c r="E14" s="7">
        <v>1.3999999999999999E-2</v>
      </c>
      <c r="F14" s="7">
        <v>4.4000000000000004E-2</v>
      </c>
    </row>
    <row r="15" spans="2:6" ht="21" customHeight="1" x14ac:dyDescent="0.25">
      <c r="B15" s="37" t="s">
        <v>86</v>
      </c>
      <c r="C15" s="9">
        <f>SUM(C10:C14)</f>
        <v>9055</v>
      </c>
      <c r="D15" s="9">
        <f>SUM(D10:D14)</f>
        <v>20245</v>
      </c>
      <c r="E15" s="10">
        <v>2.8000000000000001E-2</v>
      </c>
      <c r="F15" s="10">
        <v>6.4000000000000001E-2</v>
      </c>
    </row>
    <row r="21" spans="2:6" ht="18.75" x14ac:dyDescent="0.3">
      <c r="B21" s="1" t="s">
        <v>6</v>
      </c>
    </row>
    <row r="23" spans="2:6" ht="34.5" customHeight="1" x14ac:dyDescent="0.25">
      <c r="B23" s="16" t="s">
        <v>40</v>
      </c>
      <c r="C23" s="5" t="s">
        <v>99</v>
      </c>
      <c r="D23" s="5" t="s">
        <v>98</v>
      </c>
      <c r="E23" s="50">
        <v>43862</v>
      </c>
      <c r="F23" s="50">
        <v>44228</v>
      </c>
    </row>
    <row r="24" spans="2:6" ht="20.25" customHeight="1" x14ac:dyDescent="0.25">
      <c r="B24" s="17" t="s">
        <v>18</v>
      </c>
      <c r="C24" s="6">
        <v>2025</v>
      </c>
      <c r="D24" s="6">
        <v>4910</v>
      </c>
      <c r="E24" s="7">
        <v>2.2000000000000002E-2</v>
      </c>
      <c r="F24" s="7">
        <v>5.2999999999999999E-2</v>
      </c>
    </row>
    <row r="25" spans="2:6" ht="20.25" customHeight="1" x14ac:dyDescent="0.25">
      <c r="B25" s="17" t="s">
        <v>19</v>
      </c>
      <c r="C25" s="6">
        <v>795</v>
      </c>
      <c r="D25" s="6">
        <v>2360</v>
      </c>
      <c r="E25" s="7">
        <v>1.7000000000000001E-2</v>
      </c>
      <c r="F25" s="7">
        <v>0.05</v>
      </c>
    </row>
    <row r="26" spans="2:6" ht="20.25" customHeight="1" x14ac:dyDescent="0.25">
      <c r="B26" s="17" t="s">
        <v>20</v>
      </c>
      <c r="C26" s="6">
        <v>2060</v>
      </c>
      <c r="D26" s="6">
        <v>5180</v>
      </c>
      <c r="E26" s="7">
        <v>1.9E-2</v>
      </c>
      <c r="F26" s="7">
        <v>4.7E-2</v>
      </c>
    </row>
    <row r="27" spans="2:6" ht="20.25" customHeight="1" x14ac:dyDescent="0.25">
      <c r="B27" s="17" t="s">
        <v>21</v>
      </c>
      <c r="C27" s="6">
        <v>2650</v>
      </c>
      <c r="D27" s="6">
        <v>6315</v>
      </c>
      <c r="E27" s="7">
        <v>2.1000000000000001E-2</v>
      </c>
      <c r="F27" s="7">
        <v>5.0999999999999997E-2</v>
      </c>
    </row>
    <row r="28" spans="2:6" ht="20.25" customHeight="1" x14ac:dyDescent="0.25">
      <c r="B28" s="17" t="s">
        <v>22</v>
      </c>
      <c r="C28" s="6">
        <v>1530</v>
      </c>
      <c r="D28" s="6">
        <v>4955</v>
      </c>
      <c r="E28" s="7">
        <v>1.9E-2</v>
      </c>
      <c r="F28" s="7">
        <v>6.0999999999999999E-2</v>
      </c>
    </row>
    <row r="29" spans="2:6" ht="20.25" customHeight="1" x14ac:dyDescent="0.25">
      <c r="B29" s="17" t="s">
        <v>23</v>
      </c>
      <c r="C29" s="6">
        <v>2015</v>
      </c>
      <c r="D29" s="6">
        <v>4565</v>
      </c>
      <c r="E29" s="7">
        <v>3.7000000000000005E-2</v>
      </c>
      <c r="F29" s="7">
        <v>8.5000000000000006E-2</v>
      </c>
    </row>
    <row r="30" spans="2:6" ht="20.25" customHeight="1" x14ac:dyDescent="0.25">
      <c r="B30" s="17" t="s">
        <v>24</v>
      </c>
      <c r="C30" s="6">
        <v>675</v>
      </c>
      <c r="D30" s="6">
        <v>1820</v>
      </c>
      <c r="E30" s="7">
        <v>1.8000000000000002E-2</v>
      </c>
      <c r="F30" s="7">
        <v>4.8000000000000001E-2</v>
      </c>
    </row>
    <row r="31" spans="2:6" ht="20.25" customHeight="1" x14ac:dyDescent="0.25">
      <c r="B31" s="17" t="s">
        <v>25</v>
      </c>
      <c r="C31" s="6">
        <v>3615</v>
      </c>
      <c r="D31" s="6">
        <v>6520</v>
      </c>
      <c r="E31" s="7">
        <v>4.5999999999999999E-2</v>
      </c>
      <c r="F31" s="7">
        <v>8.3000000000000004E-2</v>
      </c>
    </row>
    <row r="32" spans="2:6" ht="20.25" customHeight="1" x14ac:dyDescent="0.25">
      <c r="B32" s="17" t="s">
        <v>26</v>
      </c>
      <c r="C32" s="6">
        <v>665</v>
      </c>
      <c r="D32" s="6">
        <v>2185</v>
      </c>
      <c r="E32" s="7">
        <v>1.2E-2</v>
      </c>
      <c r="F32" s="7">
        <v>0.04</v>
      </c>
    </row>
    <row r="33" spans="2:19" ht="21.75" customHeight="1" x14ac:dyDescent="0.25">
      <c r="B33" s="37" t="s">
        <v>86</v>
      </c>
      <c r="C33" s="9">
        <f>SUM(C24:C32)</f>
        <v>16030</v>
      </c>
      <c r="D33" s="9">
        <f>SUM(D24:D32)</f>
        <v>38810</v>
      </c>
      <c r="E33" s="10">
        <v>2.4E-2</v>
      </c>
      <c r="F33" s="10">
        <v>5.7000000000000002E-2</v>
      </c>
    </row>
    <row r="36" spans="2:19" ht="18.75" x14ac:dyDescent="0.3">
      <c r="B36" s="1" t="s">
        <v>57</v>
      </c>
    </row>
    <row r="38" spans="2:19" ht="35.25" customHeight="1" x14ac:dyDescent="0.25">
      <c r="B38" s="16" t="s">
        <v>40</v>
      </c>
      <c r="C38" s="5" t="s">
        <v>99</v>
      </c>
      <c r="D38" s="5" t="s">
        <v>98</v>
      </c>
      <c r="E38" s="50">
        <v>43862</v>
      </c>
      <c r="F38" s="50">
        <v>44228</v>
      </c>
      <c r="R38" s="51"/>
      <c r="S38" s="51"/>
    </row>
    <row r="39" spans="2:19" ht="20.25" customHeight="1" x14ac:dyDescent="0.25">
      <c r="B39" s="17" t="s">
        <v>27</v>
      </c>
      <c r="C39" s="6">
        <v>2190</v>
      </c>
      <c r="D39" s="6">
        <v>4725</v>
      </c>
      <c r="E39" s="7">
        <v>2.7999999999999997E-2</v>
      </c>
      <c r="F39" s="7">
        <v>6.0999999999999999E-2</v>
      </c>
      <c r="R39" s="51"/>
      <c r="S39" s="51"/>
    </row>
    <row r="40" spans="2:19" ht="20.25" customHeight="1" x14ac:dyDescent="0.25">
      <c r="B40" s="17" t="s">
        <v>28</v>
      </c>
      <c r="C40" s="6">
        <v>2400</v>
      </c>
      <c r="D40" s="6">
        <v>5275</v>
      </c>
      <c r="E40" s="7">
        <v>2.3E-2</v>
      </c>
      <c r="F40" s="7">
        <v>0.05</v>
      </c>
      <c r="R40" s="51"/>
      <c r="S40" s="51"/>
    </row>
    <row r="41" spans="2:19" ht="20.25" customHeight="1" x14ac:dyDescent="0.25">
      <c r="B41" s="17" t="s">
        <v>29</v>
      </c>
      <c r="C41" s="6">
        <v>1590</v>
      </c>
      <c r="D41" s="6">
        <v>4085</v>
      </c>
      <c r="E41" s="7">
        <v>2.2000000000000002E-2</v>
      </c>
      <c r="F41" s="7">
        <v>5.7000000000000002E-2</v>
      </c>
      <c r="R41" s="51"/>
      <c r="S41" s="51"/>
    </row>
    <row r="42" spans="2:19" ht="20.25" customHeight="1" x14ac:dyDescent="0.25">
      <c r="B42" s="17" t="s">
        <v>30</v>
      </c>
      <c r="C42" s="6">
        <v>2550</v>
      </c>
      <c r="D42" s="6">
        <v>4625</v>
      </c>
      <c r="E42" s="7">
        <v>3.7000000000000005E-2</v>
      </c>
      <c r="F42" s="7">
        <v>6.6000000000000003E-2</v>
      </c>
      <c r="R42" s="51"/>
      <c r="S42" s="51"/>
    </row>
    <row r="43" spans="2:19" ht="20.25" customHeight="1" x14ac:dyDescent="0.25">
      <c r="B43" s="17" t="s">
        <v>87</v>
      </c>
      <c r="C43" s="6">
        <v>2465</v>
      </c>
      <c r="D43" s="6">
        <v>4935</v>
      </c>
      <c r="E43" s="7">
        <v>3.7000000000000005E-2</v>
      </c>
      <c r="F43" s="7">
        <v>7.4999999999999997E-2</v>
      </c>
      <c r="R43" s="51"/>
      <c r="S43" s="51"/>
    </row>
    <row r="44" spans="2:19" ht="20.25" customHeight="1" x14ac:dyDescent="0.25">
      <c r="B44" s="17" t="s">
        <v>31</v>
      </c>
      <c r="C44" s="6">
        <v>2305</v>
      </c>
      <c r="D44" s="6">
        <v>4955</v>
      </c>
      <c r="E44" s="7">
        <v>3.5000000000000003E-2</v>
      </c>
      <c r="F44" s="7">
        <v>7.5999999999999998E-2</v>
      </c>
      <c r="R44" s="51"/>
      <c r="S44" s="51"/>
    </row>
    <row r="45" spans="2:19" ht="20.25" customHeight="1" x14ac:dyDescent="0.25">
      <c r="B45" s="17" t="s">
        <v>32</v>
      </c>
      <c r="C45" s="6">
        <v>2250</v>
      </c>
      <c r="D45" s="6">
        <v>5460</v>
      </c>
      <c r="E45" s="7">
        <v>2.2000000000000002E-2</v>
      </c>
      <c r="F45" s="7">
        <v>5.2000000000000005E-2</v>
      </c>
      <c r="R45" s="51"/>
      <c r="S45" s="51"/>
    </row>
    <row r="46" spans="2:19" ht="20.25" customHeight="1" x14ac:dyDescent="0.25">
      <c r="B46" s="17" t="s">
        <v>44</v>
      </c>
      <c r="C46" s="6">
        <v>5765</v>
      </c>
      <c r="D46" s="6">
        <v>12110</v>
      </c>
      <c r="E46" s="7">
        <v>3.3000000000000002E-2</v>
      </c>
      <c r="F46" s="7">
        <v>6.9000000000000006E-2</v>
      </c>
      <c r="R46" s="51"/>
      <c r="S46" s="51"/>
    </row>
    <row r="47" spans="2:19" ht="20.25" customHeight="1" x14ac:dyDescent="0.25">
      <c r="B47" s="17" t="s">
        <v>33</v>
      </c>
      <c r="C47" s="6">
        <v>970</v>
      </c>
      <c r="D47" s="6">
        <v>3025</v>
      </c>
      <c r="E47" s="7">
        <v>1.3999999999999999E-2</v>
      </c>
      <c r="F47" s="7">
        <v>4.2999999999999997E-2</v>
      </c>
      <c r="R47" s="51"/>
      <c r="S47" s="51"/>
    </row>
    <row r="48" spans="2:19" ht="20.25" customHeight="1" x14ac:dyDescent="0.25">
      <c r="B48" s="17" t="s">
        <v>34</v>
      </c>
      <c r="C48" s="6">
        <v>3260</v>
      </c>
      <c r="D48" s="6">
        <v>6040</v>
      </c>
      <c r="E48" s="7">
        <v>3.6000000000000004E-2</v>
      </c>
      <c r="F48" s="7">
        <v>6.7000000000000004E-2</v>
      </c>
      <c r="R48" s="51"/>
      <c r="S48" s="51"/>
    </row>
    <row r="49" spans="2:19" ht="20.25" customHeight="1" x14ac:dyDescent="0.25">
      <c r="B49" s="17" t="s">
        <v>35</v>
      </c>
      <c r="C49" s="6">
        <v>4635</v>
      </c>
      <c r="D49" s="6">
        <v>8145</v>
      </c>
      <c r="E49" s="7">
        <v>5.7000000000000002E-2</v>
      </c>
      <c r="F49" s="7">
        <v>0.1</v>
      </c>
      <c r="R49" s="51"/>
      <c r="S49" s="51"/>
    </row>
    <row r="50" spans="2:19" ht="20.25" customHeight="1" x14ac:dyDescent="0.25">
      <c r="B50" s="17" t="s">
        <v>88</v>
      </c>
      <c r="C50" s="6">
        <v>1265</v>
      </c>
      <c r="D50" s="6">
        <v>3410</v>
      </c>
      <c r="E50" s="7">
        <v>1.6E-2</v>
      </c>
      <c r="F50" s="7">
        <v>4.2999999999999997E-2</v>
      </c>
      <c r="R50" s="51"/>
      <c r="S50" s="51"/>
    </row>
    <row r="51" spans="2:19" ht="20.25" customHeight="1" x14ac:dyDescent="0.25">
      <c r="B51" s="17" t="s">
        <v>36</v>
      </c>
      <c r="C51" s="6">
        <v>1135</v>
      </c>
      <c r="D51" s="6">
        <v>3285</v>
      </c>
      <c r="E51" s="7">
        <v>1.6E-2</v>
      </c>
      <c r="F51" s="7">
        <v>4.5999999999999999E-2</v>
      </c>
      <c r="R51" s="51"/>
      <c r="S51" s="51"/>
    </row>
    <row r="52" spans="2:19" ht="21.75" customHeight="1" x14ac:dyDescent="0.25">
      <c r="B52" s="37" t="s">
        <v>86</v>
      </c>
      <c r="C52" s="9">
        <f>SUM(C39:C51)</f>
        <v>32780</v>
      </c>
      <c r="D52" s="9">
        <f>SUM(D39:D51)</f>
        <v>70075</v>
      </c>
      <c r="E52" s="10">
        <v>2.9000000000000001E-2</v>
      </c>
      <c r="F52" s="10">
        <v>6.2E-2</v>
      </c>
    </row>
    <row r="53" spans="2:19" ht="20.25" customHeight="1" x14ac:dyDescent="0.25">
      <c r="B53" s="18"/>
      <c r="C53" s="40"/>
      <c r="D53" s="41"/>
      <c r="E53" s="40"/>
      <c r="F53" s="34"/>
    </row>
    <row r="55" spans="2:19" ht="18.75" x14ac:dyDescent="0.3">
      <c r="B55" s="1" t="s">
        <v>8</v>
      </c>
    </row>
    <row r="57" spans="2:19" ht="30" x14ac:dyDescent="0.25">
      <c r="B57" s="16" t="s">
        <v>40</v>
      </c>
      <c r="C57" s="5" t="s">
        <v>99</v>
      </c>
      <c r="D57" s="5" t="s">
        <v>98</v>
      </c>
      <c r="E57" s="50">
        <v>43862</v>
      </c>
      <c r="F57" s="50">
        <v>44228</v>
      </c>
    </row>
    <row r="58" spans="2:19" ht="20.25" customHeight="1" x14ac:dyDescent="0.25">
      <c r="B58" s="17" t="s">
        <v>37</v>
      </c>
      <c r="C58" s="6">
        <v>3505</v>
      </c>
      <c r="D58" s="6">
        <v>8065</v>
      </c>
      <c r="E58" s="7">
        <v>0.03</v>
      </c>
      <c r="F58" s="7">
        <v>7.0000000000000007E-2</v>
      </c>
    </row>
    <row r="59" spans="2:19" ht="20.25" customHeight="1" x14ac:dyDescent="0.25">
      <c r="B59" s="17" t="s">
        <v>38</v>
      </c>
      <c r="C59" s="6">
        <v>985</v>
      </c>
      <c r="D59" s="6">
        <v>2835</v>
      </c>
      <c r="E59" s="7">
        <v>1.9E-2</v>
      </c>
      <c r="F59" s="7">
        <v>5.5E-2</v>
      </c>
    </row>
    <row r="60" spans="2:19" ht="20.25" customHeight="1" x14ac:dyDescent="0.25">
      <c r="B60" s="17" t="s">
        <v>39</v>
      </c>
      <c r="C60" s="6">
        <v>845</v>
      </c>
      <c r="D60" s="6">
        <v>2340</v>
      </c>
      <c r="E60" s="7">
        <v>1.6E-2</v>
      </c>
      <c r="F60" s="7">
        <v>4.4999999999999998E-2</v>
      </c>
    </row>
    <row r="61" spans="2:19" ht="20.25" customHeight="1" x14ac:dyDescent="0.25">
      <c r="B61" s="17" t="s">
        <v>42</v>
      </c>
      <c r="C61" s="6">
        <v>4305</v>
      </c>
      <c r="D61" s="6">
        <v>9050</v>
      </c>
      <c r="E61" s="7">
        <v>3.9E-2</v>
      </c>
      <c r="F61" s="7">
        <v>8.1000000000000003E-2</v>
      </c>
    </row>
    <row r="62" spans="2:19" ht="20.25" customHeight="1" x14ac:dyDescent="0.25">
      <c r="B62" s="17" t="s">
        <v>43</v>
      </c>
      <c r="C62" s="6">
        <v>3465</v>
      </c>
      <c r="D62" s="6">
        <v>7940</v>
      </c>
      <c r="E62" s="7">
        <v>3.2000000000000001E-2</v>
      </c>
      <c r="F62" s="7">
        <v>7.2000000000000008E-2</v>
      </c>
    </row>
    <row r="63" spans="2:19" ht="21" customHeight="1" x14ac:dyDescent="0.25">
      <c r="B63" s="37" t="s">
        <v>86</v>
      </c>
      <c r="C63" s="9">
        <f>SUM(C58:C62)</f>
        <v>13105</v>
      </c>
      <c r="D63" s="9">
        <f>SUM(D58:D62)</f>
        <v>30230</v>
      </c>
      <c r="E63" s="10">
        <v>0.03</v>
      </c>
      <c r="F63" s="10">
        <v>6.9000000000000006E-2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8C072-25A0-41DE-9582-96CF916EDBAC}">
  <dimension ref="B2:M19"/>
  <sheetViews>
    <sheetView showGridLines="0" workbookViewId="0"/>
  </sheetViews>
  <sheetFormatPr defaultRowHeight="15" x14ac:dyDescent="0.25"/>
  <cols>
    <col min="1" max="1" width="5.5703125" customWidth="1"/>
    <col min="2" max="2" width="41.28515625" customWidth="1"/>
    <col min="3" max="6" width="12.42578125" customWidth="1"/>
  </cols>
  <sheetData>
    <row r="2" spans="2:13" ht="18.75" x14ac:dyDescent="0.3">
      <c r="B2" s="1" t="s">
        <v>108</v>
      </c>
    </row>
    <row r="3" spans="2:13" ht="15.75" x14ac:dyDescent="0.25">
      <c r="B3" s="33" t="s">
        <v>115</v>
      </c>
    </row>
    <row r="4" spans="2:13" ht="15.75" x14ac:dyDescent="0.25">
      <c r="B4" s="33"/>
    </row>
    <row r="5" spans="2:13" ht="15.75" x14ac:dyDescent="0.25">
      <c r="B5" s="33" t="s">
        <v>109</v>
      </c>
    </row>
    <row r="6" spans="2:13" ht="15.75" x14ac:dyDescent="0.25">
      <c r="B6" s="33" t="s">
        <v>110</v>
      </c>
    </row>
    <row r="7" spans="2:13" ht="15.75" x14ac:dyDescent="0.25">
      <c r="B7" s="33" t="s">
        <v>111</v>
      </c>
    </row>
    <row r="8" spans="2:13" ht="15.75" x14ac:dyDescent="0.25">
      <c r="B8" s="33" t="s">
        <v>112</v>
      </c>
    </row>
    <row r="9" spans="2:13" ht="15.75" x14ac:dyDescent="0.25">
      <c r="B9" s="33" t="s">
        <v>113</v>
      </c>
    </row>
    <row r="10" spans="2:13" ht="15.75" x14ac:dyDescent="0.25">
      <c r="B10" s="33"/>
    </row>
    <row r="12" spans="2:13" ht="30" customHeight="1" x14ac:dyDescent="0.25">
      <c r="B12" s="29" t="s">
        <v>9</v>
      </c>
      <c r="C12" s="21" t="s">
        <v>100</v>
      </c>
      <c r="D12" s="21" t="s">
        <v>101</v>
      </c>
      <c r="E12" s="21" t="s">
        <v>102</v>
      </c>
      <c r="F12" s="21" t="s">
        <v>103</v>
      </c>
    </row>
    <row r="13" spans="2:13" ht="20.25" customHeight="1" x14ac:dyDescent="0.25">
      <c r="B13" s="17" t="s">
        <v>104</v>
      </c>
      <c r="C13" s="36">
        <v>803.2</v>
      </c>
      <c r="D13" s="36">
        <v>41.3</v>
      </c>
      <c r="E13" s="36">
        <v>40.6</v>
      </c>
      <c r="F13" s="36">
        <v>12.4</v>
      </c>
    </row>
    <row r="14" spans="2:13" ht="20.25" customHeight="1" x14ac:dyDescent="0.25">
      <c r="B14" s="17" t="s">
        <v>105</v>
      </c>
      <c r="C14" s="6">
        <v>66072</v>
      </c>
      <c r="D14" s="6">
        <v>7633</v>
      </c>
      <c r="E14" s="6">
        <v>32470</v>
      </c>
      <c r="F14" s="6">
        <v>7518</v>
      </c>
      <c r="I14" s="22"/>
      <c r="J14" s="22"/>
      <c r="K14" s="23"/>
      <c r="L14" s="24"/>
      <c r="M14" s="25"/>
    </row>
    <row r="15" spans="2:13" ht="20.25" customHeight="1" x14ac:dyDescent="0.25">
      <c r="B15" s="17" t="s">
        <v>106</v>
      </c>
      <c r="C15" s="6">
        <v>12157</v>
      </c>
      <c r="D15" s="6">
        <v>5413</v>
      </c>
      <c r="E15" s="6">
        <v>1251</v>
      </c>
      <c r="F15" s="6">
        <v>1647</v>
      </c>
    </row>
    <row r="16" spans="2:13" ht="20.25" customHeight="1" x14ac:dyDescent="0.25">
      <c r="B16" s="17"/>
      <c r="C16" s="6"/>
      <c r="D16" s="6"/>
      <c r="E16" s="6"/>
      <c r="F16" s="6"/>
    </row>
    <row r="17" spans="2:6" ht="20.25" customHeight="1" x14ac:dyDescent="0.25">
      <c r="B17" s="17" t="s">
        <v>107</v>
      </c>
      <c r="C17" s="7">
        <v>0.375</v>
      </c>
      <c r="D17" s="7">
        <v>4.2999999999999997E-2</v>
      </c>
      <c r="E17" s="7">
        <v>0.184</v>
      </c>
      <c r="F17" s="7">
        <v>4.2999999999999997E-2</v>
      </c>
    </row>
    <row r="19" spans="2:6" x14ac:dyDescent="0.25">
      <c r="B19" s="31" t="s">
        <v>114</v>
      </c>
      <c r="C19" s="32">
        <f>SUM(C13:F13)</f>
        <v>897.5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B2E90-78EA-4930-9D30-F2FD23CFF749}">
  <dimension ref="B2:M49"/>
  <sheetViews>
    <sheetView showGridLines="0" topLeftCell="A19" workbookViewId="0"/>
  </sheetViews>
  <sheetFormatPr defaultRowHeight="15" x14ac:dyDescent="0.25"/>
  <cols>
    <col min="1" max="1" width="5.5703125" customWidth="1"/>
    <col min="2" max="2" width="39.5703125" customWidth="1"/>
    <col min="3" max="6" width="12.42578125" customWidth="1"/>
  </cols>
  <sheetData>
    <row r="2" spans="2:13" ht="18.75" x14ac:dyDescent="0.3">
      <c r="B2" s="1" t="s">
        <v>108</v>
      </c>
    </row>
    <row r="3" spans="2:13" ht="15.75" x14ac:dyDescent="0.25">
      <c r="B3" s="33" t="s">
        <v>115</v>
      </c>
    </row>
    <row r="5" spans="2:13" ht="30" customHeight="1" x14ac:dyDescent="0.25">
      <c r="B5" s="29" t="s">
        <v>5</v>
      </c>
      <c r="C5" s="21" t="s">
        <v>100</v>
      </c>
      <c r="D5" s="21" t="s">
        <v>101</v>
      </c>
      <c r="E5" s="21" t="s">
        <v>102</v>
      </c>
      <c r="F5" s="21" t="s">
        <v>103</v>
      </c>
    </row>
    <row r="6" spans="2:13" ht="20.25" customHeight="1" x14ac:dyDescent="0.25">
      <c r="B6" s="17" t="s">
        <v>104</v>
      </c>
      <c r="C6" s="36">
        <v>126.9</v>
      </c>
      <c r="D6" s="36">
        <v>7.6</v>
      </c>
      <c r="E6" s="36">
        <v>5.7</v>
      </c>
      <c r="F6" s="36">
        <v>0.5</v>
      </c>
    </row>
    <row r="7" spans="2:13" ht="20.25" customHeight="1" x14ac:dyDescent="0.25">
      <c r="B7" s="17" t="s">
        <v>105</v>
      </c>
      <c r="C7" s="6">
        <v>10756</v>
      </c>
      <c r="D7" s="6">
        <v>863</v>
      </c>
      <c r="E7" s="6">
        <v>4298</v>
      </c>
      <c r="F7" s="6">
        <v>404</v>
      </c>
      <c r="I7" s="22"/>
      <c r="J7" s="22"/>
      <c r="K7" s="23"/>
      <c r="L7" s="24"/>
      <c r="M7" s="25"/>
    </row>
    <row r="8" spans="2:13" ht="20.25" customHeight="1" x14ac:dyDescent="0.25">
      <c r="B8" s="17" t="s">
        <v>106</v>
      </c>
      <c r="C8" s="6">
        <v>11793</v>
      </c>
      <c r="D8" s="6">
        <v>8858</v>
      </c>
      <c r="E8" s="6">
        <v>1324</v>
      </c>
      <c r="F8" s="6">
        <v>1227</v>
      </c>
    </row>
    <row r="9" spans="2:13" ht="20.25" customHeight="1" x14ac:dyDescent="0.25">
      <c r="B9" s="17"/>
      <c r="C9" s="6"/>
      <c r="D9" s="6"/>
      <c r="E9" s="6"/>
      <c r="F9" s="6"/>
    </row>
    <row r="10" spans="2:13" ht="20.25" customHeight="1" x14ac:dyDescent="0.25">
      <c r="B10" s="17" t="s">
        <v>107</v>
      </c>
      <c r="C10" s="7">
        <f>+C7/23135</f>
        <v>0.46492327642100711</v>
      </c>
      <c r="D10" s="7">
        <f t="shared" ref="D10:F10" si="0">+D7/23135</f>
        <v>3.730278798357467E-2</v>
      </c>
      <c r="E10" s="7">
        <f t="shared" si="0"/>
        <v>0.18577912254160364</v>
      </c>
      <c r="F10" s="7">
        <f t="shared" si="0"/>
        <v>1.7462718824292199E-2</v>
      </c>
    </row>
    <row r="12" spans="2:13" x14ac:dyDescent="0.25">
      <c r="B12" s="31" t="s">
        <v>114</v>
      </c>
      <c r="C12" s="32">
        <f>SUM(C6:F6)</f>
        <v>140.69999999999999</v>
      </c>
    </row>
    <row r="15" spans="2:13" ht="30" customHeight="1" x14ac:dyDescent="0.25">
      <c r="B15" s="29" t="s">
        <v>6</v>
      </c>
      <c r="C15" s="21" t="s">
        <v>100</v>
      </c>
      <c r="D15" s="21" t="s">
        <v>101</v>
      </c>
      <c r="E15" s="21" t="s">
        <v>102</v>
      </c>
      <c r="F15" s="21" t="s">
        <v>103</v>
      </c>
    </row>
    <row r="16" spans="2:13" ht="20.25" customHeight="1" x14ac:dyDescent="0.25">
      <c r="B16" s="17" t="s">
        <v>104</v>
      </c>
      <c r="C16" s="36">
        <v>217.4</v>
      </c>
      <c r="D16" s="36">
        <v>10.4</v>
      </c>
      <c r="E16" s="36">
        <v>11.9</v>
      </c>
      <c r="F16" s="36">
        <v>5.7</v>
      </c>
    </row>
    <row r="17" spans="2:6" ht="20.25" customHeight="1" x14ac:dyDescent="0.25">
      <c r="B17" s="17" t="s">
        <v>105</v>
      </c>
      <c r="C17" s="6">
        <v>17701</v>
      </c>
      <c r="D17" s="6">
        <v>1741</v>
      </c>
      <c r="E17" s="6">
        <v>10496</v>
      </c>
      <c r="F17" s="6">
        <v>2260</v>
      </c>
    </row>
    <row r="18" spans="2:6" ht="20.25" customHeight="1" x14ac:dyDescent="0.25">
      <c r="B18" s="17" t="s">
        <v>106</v>
      </c>
      <c r="C18" s="6">
        <v>12280</v>
      </c>
      <c r="D18" s="6">
        <v>6002</v>
      </c>
      <c r="E18" s="6">
        <v>1135</v>
      </c>
      <c r="F18" s="6">
        <v>2526</v>
      </c>
    </row>
    <row r="19" spans="2:6" ht="20.25" customHeight="1" x14ac:dyDescent="0.25">
      <c r="B19" s="17"/>
      <c r="C19" s="6"/>
      <c r="D19" s="6"/>
      <c r="E19" s="6"/>
      <c r="F19" s="6"/>
    </row>
    <row r="20" spans="2:6" ht="20.25" customHeight="1" x14ac:dyDescent="0.25">
      <c r="B20" s="17" t="s">
        <v>107</v>
      </c>
      <c r="C20" s="7">
        <f>+C17/51615</f>
        <v>0.34294294294294292</v>
      </c>
      <c r="D20" s="7">
        <f t="shared" ref="D20:F20" si="1">+D17/51615</f>
        <v>3.3730504698246636E-2</v>
      </c>
      <c r="E20" s="7">
        <f t="shared" si="1"/>
        <v>0.20335173883560981</v>
      </c>
      <c r="F20" s="7">
        <f t="shared" si="1"/>
        <v>4.3785721205076046E-2</v>
      </c>
    </row>
    <row r="22" spans="2:6" x14ac:dyDescent="0.25">
      <c r="B22" s="31" t="s">
        <v>114</v>
      </c>
      <c r="C22" s="32">
        <f>SUM(C16:F16)</f>
        <v>245.4</v>
      </c>
    </row>
    <row r="23" spans="2:6" x14ac:dyDescent="0.25">
      <c r="B23" s="31"/>
      <c r="C23" s="32"/>
    </row>
    <row r="25" spans="2:6" ht="30.75" customHeight="1" x14ac:dyDescent="0.25">
      <c r="B25" s="29" t="s">
        <v>57</v>
      </c>
      <c r="C25" s="21" t="s">
        <v>100</v>
      </c>
      <c r="D25" s="21" t="s">
        <v>101</v>
      </c>
      <c r="E25" s="21" t="s">
        <v>102</v>
      </c>
      <c r="F25" s="21" t="s">
        <v>103</v>
      </c>
    </row>
    <row r="26" spans="2:6" ht="20.25" customHeight="1" x14ac:dyDescent="0.25">
      <c r="B26" s="17" t="s">
        <v>104</v>
      </c>
      <c r="C26" s="36">
        <v>337.6</v>
      </c>
      <c r="D26" s="36">
        <v>16.8</v>
      </c>
      <c r="E26" s="36">
        <v>17.2</v>
      </c>
      <c r="F26" s="36">
        <v>3.2</v>
      </c>
    </row>
    <row r="27" spans="2:6" ht="20.25" customHeight="1" x14ac:dyDescent="0.25">
      <c r="B27" s="17" t="s">
        <v>105</v>
      </c>
      <c r="C27" s="6">
        <v>27806</v>
      </c>
      <c r="D27" s="6">
        <v>4103</v>
      </c>
      <c r="E27" s="6">
        <v>12819</v>
      </c>
      <c r="F27" s="6">
        <v>2741</v>
      </c>
    </row>
    <row r="28" spans="2:6" ht="20.25" customHeight="1" x14ac:dyDescent="0.25">
      <c r="B28" s="17" t="s">
        <v>106</v>
      </c>
      <c r="C28" s="6">
        <v>12140</v>
      </c>
      <c r="D28" s="6">
        <v>4091</v>
      </c>
      <c r="E28" s="6">
        <v>1341</v>
      </c>
      <c r="F28" s="6">
        <v>1163</v>
      </c>
    </row>
    <row r="29" spans="2:6" ht="20.25" customHeight="1" x14ac:dyDescent="0.25">
      <c r="B29" s="17"/>
      <c r="C29" s="6"/>
      <c r="D29" s="6"/>
      <c r="E29" s="6"/>
      <c r="F29" s="6"/>
    </row>
    <row r="30" spans="2:6" ht="20.25" customHeight="1" x14ac:dyDescent="0.25">
      <c r="B30" s="17" t="s">
        <v>107</v>
      </c>
      <c r="C30" s="7">
        <f>+C27/72890</f>
        <v>0.38147894086980383</v>
      </c>
      <c r="D30" s="7">
        <f t="shared" ref="D30:F30" si="2">+D27/72890</f>
        <v>5.6290300452737002E-2</v>
      </c>
      <c r="E30" s="7">
        <f t="shared" si="2"/>
        <v>0.17586774591850735</v>
      </c>
      <c r="F30" s="7">
        <f t="shared" si="2"/>
        <v>3.7604609685827961E-2</v>
      </c>
    </row>
    <row r="32" spans="2:6" x14ac:dyDescent="0.25">
      <c r="B32" s="31" t="s">
        <v>114</v>
      </c>
      <c r="C32" s="32">
        <f>SUM(C26:F26)</f>
        <v>374.8</v>
      </c>
    </row>
    <row r="33" spans="2:8" x14ac:dyDescent="0.25">
      <c r="B33" s="31"/>
      <c r="C33" s="32"/>
    </row>
    <row r="35" spans="2:8" ht="30" customHeight="1" x14ac:dyDescent="0.25">
      <c r="B35" s="29" t="s">
        <v>8</v>
      </c>
      <c r="C35" s="21" t="s">
        <v>100</v>
      </c>
      <c r="D35" s="21" t="s">
        <v>101</v>
      </c>
      <c r="E35" s="21" t="s">
        <v>102</v>
      </c>
      <c r="F35" s="21" t="s">
        <v>103</v>
      </c>
    </row>
    <row r="36" spans="2:8" ht="20.25" customHeight="1" x14ac:dyDescent="0.25">
      <c r="B36" s="17" t="s">
        <v>104</v>
      </c>
      <c r="C36" s="36">
        <v>121.4</v>
      </c>
      <c r="D36" s="36">
        <v>6.4</v>
      </c>
      <c r="E36" s="36">
        <v>5.8</v>
      </c>
      <c r="F36" s="36">
        <v>3</v>
      </c>
    </row>
    <row r="37" spans="2:8" ht="20.25" customHeight="1" x14ac:dyDescent="0.25">
      <c r="B37" s="17" t="s">
        <v>105</v>
      </c>
      <c r="C37" s="6">
        <v>9809</v>
      </c>
      <c r="D37" s="6">
        <v>925</v>
      </c>
      <c r="E37" s="6">
        <v>4857</v>
      </c>
      <c r="F37" s="6">
        <v>2113</v>
      </c>
    </row>
    <row r="38" spans="2:8" ht="20.25" customHeight="1" x14ac:dyDescent="0.25">
      <c r="B38" s="17" t="s">
        <v>106</v>
      </c>
      <c r="C38" s="6">
        <v>12378</v>
      </c>
      <c r="D38" s="6">
        <v>6959</v>
      </c>
      <c r="E38" s="6">
        <v>1199</v>
      </c>
      <c r="F38" s="6">
        <v>1414</v>
      </c>
    </row>
    <row r="39" spans="2:8" ht="20.25" customHeight="1" x14ac:dyDescent="0.25">
      <c r="B39" s="17"/>
      <c r="C39" s="6"/>
      <c r="D39" s="6"/>
      <c r="E39" s="6"/>
      <c r="F39" s="6"/>
    </row>
    <row r="40" spans="2:8" ht="20.25" customHeight="1" x14ac:dyDescent="0.25">
      <c r="B40" s="17" t="s">
        <v>107</v>
      </c>
      <c r="C40" s="7">
        <f>+C37/28770</f>
        <v>0.34094542926659716</v>
      </c>
      <c r="D40" s="7">
        <f t="shared" ref="D40:F40" si="3">+D37/28770</f>
        <v>3.2151546750086898E-2</v>
      </c>
      <c r="E40" s="7">
        <f t="shared" si="3"/>
        <v>0.16882168925964547</v>
      </c>
      <c r="F40" s="7">
        <f t="shared" si="3"/>
        <v>7.3444560305874179E-2</v>
      </c>
    </row>
    <row r="42" spans="2:8" x14ac:dyDescent="0.25">
      <c r="B42" s="31" t="s">
        <v>114</v>
      </c>
      <c r="C42" s="32">
        <f>SUM(C36:F36)</f>
        <v>136.60000000000002</v>
      </c>
    </row>
    <row r="43" spans="2:8" x14ac:dyDescent="0.25">
      <c r="C43" s="52"/>
      <c r="D43" s="52"/>
      <c r="E43" s="52"/>
      <c r="F43" s="52"/>
      <c r="G43" s="52"/>
      <c r="H43" s="52"/>
    </row>
    <row r="44" spans="2:8" x14ac:dyDescent="0.25">
      <c r="C44" s="53"/>
      <c r="D44" s="53"/>
      <c r="E44" s="53"/>
      <c r="F44" s="53"/>
      <c r="G44" s="52"/>
      <c r="H44" s="52"/>
    </row>
    <row r="45" spans="2:8" s="15" customFormat="1" ht="29.25" customHeight="1" x14ac:dyDescent="0.25">
      <c r="B45" s="37" t="s">
        <v>117</v>
      </c>
      <c r="C45" s="55" t="s">
        <v>116</v>
      </c>
      <c r="D45" s="56"/>
      <c r="E45" s="56"/>
      <c r="F45" s="56"/>
      <c r="G45" s="57"/>
      <c r="H45" s="57"/>
    </row>
    <row r="46" spans="2:8" x14ac:dyDescent="0.25">
      <c r="B46" s="54" t="s">
        <v>5</v>
      </c>
      <c r="C46" s="58">
        <f>+C12</f>
        <v>140.69999999999999</v>
      </c>
      <c r="D46" s="40"/>
      <c r="E46" s="40"/>
      <c r="F46" s="40"/>
      <c r="G46" s="52"/>
      <c r="H46" s="52"/>
    </row>
    <row r="47" spans="2:8" x14ac:dyDescent="0.25">
      <c r="B47" s="54" t="s">
        <v>6</v>
      </c>
      <c r="C47" s="58">
        <f>+C22</f>
        <v>245.4</v>
      </c>
      <c r="D47" s="40"/>
      <c r="E47" s="40"/>
      <c r="F47" s="40"/>
      <c r="G47" s="52"/>
      <c r="H47" s="52"/>
    </row>
    <row r="48" spans="2:8" x14ac:dyDescent="0.25">
      <c r="B48" s="54" t="s">
        <v>57</v>
      </c>
      <c r="C48" s="59">
        <f>+C32</f>
        <v>374.8</v>
      </c>
      <c r="D48" s="52"/>
      <c r="E48" s="52"/>
      <c r="F48" s="52"/>
      <c r="G48" s="52"/>
      <c r="H48" s="52"/>
    </row>
    <row r="49" spans="2:3" x14ac:dyDescent="0.25">
      <c r="B49" s="54" t="s">
        <v>8</v>
      </c>
      <c r="C49" s="59">
        <f>+C42</f>
        <v>136.60000000000002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AD747-1B30-41A7-A18A-CFFEE07A140E}">
  <dimension ref="B2:G61"/>
  <sheetViews>
    <sheetView showGridLines="0" workbookViewId="0"/>
  </sheetViews>
  <sheetFormatPr defaultRowHeight="15" x14ac:dyDescent="0.25"/>
  <cols>
    <col min="1" max="1" width="5.5703125" customWidth="1"/>
    <col min="2" max="2" width="23.7109375" customWidth="1"/>
    <col min="3" max="7" width="13.85546875" customWidth="1"/>
  </cols>
  <sheetData>
    <row r="2" spans="2:7" ht="18.75" x14ac:dyDescent="0.3">
      <c r="B2" s="1" t="s">
        <v>118</v>
      </c>
    </row>
    <row r="3" spans="2:7" ht="15.75" x14ac:dyDescent="0.25">
      <c r="B3" s="33" t="s">
        <v>115</v>
      </c>
    </row>
    <row r="5" spans="2:7" ht="18.75" x14ac:dyDescent="0.3">
      <c r="B5" s="1" t="s">
        <v>5</v>
      </c>
    </row>
    <row r="7" spans="2:7" ht="34.5" customHeight="1" x14ac:dyDescent="0.25">
      <c r="B7" s="16" t="s">
        <v>40</v>
      </c>
      <c r="C7" s="21" t="s">
        <v>100</v>
      </c>
      <c r="D7" s="21" t="s">
        <v>101</v>
      </c>
      <c r="E7" s="21" t="s">
        <v>102</v>
      </c>
      <c r="F7" s="21" t="s">
        <v>103</v>
      </c>
      <c r="G7" s="5" t="s">
        <v>119</v>
      </c>
    </row>
    <row r="8" spans="2:7" ht="20.25" customHeight="1" x14ac:dyDescent="0.25">
      <c r="B8" s="17" t="s">
        <v>13</v>
      </c>
      <c r="C8" s="58">
        <v>18.68</v>
      </c>
      <c r="D8" s="58">
        <v>1.1207499999999999</v>
      </c>
      <c r="E8" s="58">
        <v>1.335782</v>
      </c>
      <c r="F8" s="58">
        <v>0.112982</v>
      </c>
      <c r="G8" s="58">
        <f>SUM(C8:F8)</f>
        <v>21.249514000000001</v>
      </c>
    </row>
    <row r="9" spans="2:7" ht="20.25" customHeight="1" x14ac:dyDescent="0.25">
      <c r="B9" s="17" t="s">
        <v>14</v>
      </c>
      <c r="C9" s="58">
        <v>20.234999999999999</v>
      </c>
      <c r="D9" s="58">
        <v>1.1529879999999999</v>
      </c>
      <c r="E9" s="58">
        <v>1.213916</v>
      </c>
      <c r="F9" s="58">
        <v>6.3352000000000006E-2</v>
      </c>
      <c r="G9" s="58">
        <f t="shared" ref="G9:G12" si="0">SUM(C9:F9)</f>
        <v>22.665255999999999</v>
      </c>
    </row>
    <row r="10" spans="2:7" ht="20.25" customHeight="1" x14ac:dyDescent="0.25">
      <c r="B10" s="17" t="s">
        <v>15</v>
      </c>
      <c r="C10" s="58">
        <v>21.684999999999999</v>
      </c>
      <c r="D10" s="58">
        <v>1.2649999999999999</v>
      </c>
      <c r="E10" s="58">
        <v>0.92845900000000003</v>
      </c>
      <c r="F10" s="58">
        <v>7.7229999999999993E-2</v>
      </c>
      <c r="G10" s="58">
        <f t="shared" si="0"/>
        <v>23.955689</v>
      </c>
    </row>
    <row r="11" spans="2:7" ht="20.25" customHeight="1" x14ac:dyDescent="0.25">
      <c r="B11" s="17" t="s">
        <v>16</v>
      </c>
      <c r="C11" s="58">
        <v>24.984999999999999</v>
      </c>
      <c r="D11" s="58">
        <v>1.45475</v>
      </c>
      <c r="E11" s="58">
        <v>1.111127</v>
      </c>
      <c r="F11" s="58">
        <v>0.16114000000000001</v>
      </c>
      <c r="G11" s="58">
        <f t="shared" si="0"/>
        <v>27.712016999999999</v>
      </c>
    </row>
    <row r="12" spans="2:7" ht="20.25" customHeight="1" x14ac:dyDescent="0.25">
      <c r="B12" s="17" t="s">
        <v>17</v>
      </c>
      <c r="C12" s="58">
        <v>41.265000000000001</v>
      </c>
      <c r="D12" s="58">
        <v>2.6509999999999998</v>
      </c>
      <c r="E12" s="58">
        <v>1.1029469999999999</v>
      </c>
      <c r="F12" s="58">
        <v>8.1168000000000004E-2</v>
      </c>
      <c r="G12" s="58">
        <f t="shared" si="0"/>
        <v>45.100114999999995</v>
      </c>
    </row>
    <row r="13" spans="2:7" ht="21" customHeight="1" x14ac:dyDescent="0.25">
      <c r="B13" s="37" t="s">
        <v>86</v>
      </c>
      <c r="C13" s="38">
        <f>SUM(C8:C12)</f>
        <v>126.85</v>
      </c>
      <c r="D13" s="38">
        <f t="shared" ref="D13:G13" si="1">SUM(D8:D12)</f>
        <v>7.6444879999999991</v>
      </c>
      <c r="E13" s="38">
        <f t="shared" si="1"/>
        <v>5.6922309999999996</v>
      </c>
      <c r="F13" s="38">
        <f t="shared" si="1"/>
        <v>0.49587200000000003</v>
      </c>
      <c r="G13" s="38">
        <f t="shared" si="1"/>
        <v>140.682591</v>
      </c>
    </row>
    <row r="19" spans="2:7" ht="18.75" x14ac:dyDescent="0.3">
      <c r="B19" s="1" t="s">
        <v>6</v>
      </c>
    </row>
    <row r="21" spans="2:7" ht="34.5" customHeight="1" x14ac:dyDescent="0.25">
      <c r="B21" s="16" t="s">
        <v>40</v>
      </c>
      <c r="C21" s="21" t="s">
        <v>100</v>
      </c>
      <c r="D21" s="21" t="s">
        <v>101</v>
      </c>
      <c r="E21" s="21" t="s">
        <v>102</v>
      </c>
      <c r="F21" s="21" t="s">
        <v>103</v>
      </c>
      <c r="G21" s="5" t="s">
        <v>119</v>
      </c>
    </row>
    <row r="22" spans="2:7" ht="20.25" customHeight="1" x14ac:dyDescent="0.25">
      <c r="B22" s="17" t="s">
        <v>18</v>
      </c>
      <c r="C22" s="58">
        <v>29.38</v>
      </c>
      <c r="D22" s="58">
        <v>1.4710000000000001</v>
      </c>
      <c r="E22" s="58">
        <v>1.3177460000000001</v>
      </c>
      <c r="F22" s="58">
        <v>0.37848999999999999</v>
      </c>
      <c r="G22" s="58">
        <f>SUM(C22:F22)</f>
        <v>32.547235999999998</v>
      </c>
    </row>
    <row r="23" spans="2:7" ht="20.25" customHeight="1" x14ac:dyDescent="0.25">
      <c r="B23" s="17" t="s">
        <v>19</v>
      </c>
      <c r="C23" s="58">
        <v>16.98</v>
      </c>
      <c r="D23" s="58">
        <v>0.90400000000000003</v>
      </c>
      <c r="E23" s="58">
        <v>0.84331999999999996</v>
      </c>
      <c r="F23" s="58">
        <v>0.53100000000000003</v>
      </c>
      <c r="G23" s="58">
        <f t="shared" ref="G23:G30" si="2">SUM(C23:F23)</f>
        <v>19.258319999999998</v>
      </c>
    </row>
    <row r="24" spans="2:7" ht="20.25" customHeight="1" x14ac:dyDescent="0.25">
      <c r="B24" s="17" t="s">
        <v>20</v>
      </c>
      <c r="C24" s="58">
        <v>31.305</v>
      </c>
      <c r="D24" s="58">
        <v>1.6478280000000001</v>
      </c>
      <c r="E24" s="58">
        <v>3.2203339999999998</v>
      </c>
      <c r="F24" s="58">
        <v>0.40527200000000002</v>
      </c>
      <c r="G24" s="58">
        <f t="shared" si="2"/>
        <v>36.578433999999994</v>
      </c>
    </row>
    <row r="25" spans="2:7" ht="20.25" customHeight="1" x14ac:dyDescent="0.25">
      <c r="B25" s="17" t="s">
        <v>21</v>
      </c>
      <c r="C25" s="58">
        <v>32.200000000000003</v>
      </c>
      <c r="D25" s="58">
        <v>1.7322500000000001</v>
      </c>
      <c r="E25" s="58">
        <v>2.8770609999999999</v>
      </c>
      <c r="F25" s="58">
        <v>3.5833379999999999</v>
      </c>
      <c r="G25" s="58">
        <f t="shared" si="2"/>
        <v>40.392648999999999</v>
      </c>
    </row>
    <row r="26" spans="2:7" ht="20.25" customHeight="1" x14ac:dyDescent="0.25">
      <c r="B26" s="17" t="s">
        <v>22</v>
      </c>
      <c r="C26" s="58">
        <v>30.434999999999999</v>
      </c>
      <c r="D26" s="58">
        <v>0.67500000000000004</v>
      </c>
      <c r="E26" s="58">
        <v>0.85197900000000004</v>
      </c>
      <c r="F26" s="58">
        <v>0.30199999999999999</v>
      </c>
      <c r="G26" s="58">
        <f t="shared" si="2"/>
        <v>32.263978999999999</v>
      </c>
    </row>
    <row r="27" spans="2:7" ht="20.25" customHeight="1" x14ac:dyDescent="0.25">
      <c r="B27" s="17" t="s">
        <v>23</v>
      </c>
      <c r="C27" s="58">
        <v>11.97</v>
      </c>
      <c r="D27" s="58">
        <v>0.51539999999999997</v>
      </c>
      <c r="E27" s="58">
        <v>0.63311499999999998</v>
      </c>
      <c r="F27" s="58">
        <v>4.8349999999999997E-2</v>
      </c>
      <c r="G27" s="58">
        <f t="shared" si="2"/>
        <v>13.166865</v>
      </c>
    </row>
    <row r="28" spans="2:7" ht="20.25" customHeight="1" x14ac:dyDescent="0.25">
      <c r="B28" s="17" t="s">
        <v>24</v>
      </c>
      <c r="C28" s="58">
        <v>14.78</v>
      </c>
      <c r="D28" s="58">
        <v>0.77549999999999997</v>
      </c>
      <c r="E28" s="58">
        <v>0</v>
      </c>
      <c r="F28" s="58">
        <v>0</v>
      </c>
      <c r="G28" s="58">
        <f t="shared" si="2"/>
        <v>15.555499999999999</v>
      </c>
    </row>
    <row r="29" spans="2:7" ht="20.25" customHeight="1" x14ac:dyDescent="0.25">
      <c r="B29" s="17" t="s">
        <v>25</v>
      </c>
      <c r="C29" s="58">
        <v>31.484999999999999</v>
      </c>
      <c r="D29" s="58">
        <v>1.70346</v>
      </c>
      <c r="E29" s="58">
        <v>1.232299</v>
      </c>
      <c r="F29" s="58">
        <v>0.14970700000000001</v>
      </c>
      <c r="G29" s="58">
        <f t="shared" si="2"/>
        <v>34.570465999999996</v>
      </c>
    </row>
    <row r="30" spans="2:7" ht="20.25" customHeight="1" x14ac:dyDescent="0.25">
      <c r="B30" s="17" t="s">
        <v>26</v>
      </c>
      <c r="C30" s="58">
        <v>18.84</v>
      </c>
      <c r="D30" s="58">
        <v>1.0249999999999999</v>
      </c>
      <c r="E30" s="58">
        <v>0.93864400000000003</v>
      </c>
      <c r="F30" s="58">
        <v>0.311</v>
      </c>
      <c r="G30" s="58">
        <f t="shared" si="2"/>
        <v>21.114643999999998</v>
      </c>
    </row>
    <row r="31" spans="2:7" ht="21.75" customHeight="1" x14ac:dyDescent="0.25">
      <c r="B31" s="37" t="s">
        <v>86</v>
      </c>
      <c r="C31" s="60">
        <f>SUM(C22:C30)</f>
        <v>217.37499999999997</v>
      </c>
      <c r="D31" s="60">
        <f t="shared" ref="D31:G31" si="3">SUM(D22:D30)</f>
        <v>10.449438000000001</v>
      </c>
      <c r="E31" s="60">
        <f t="shared" si="3"/>
        <v>11.914497999999998</v>
      </c>
      <c r="F31" s="60">
        <f t="shared" si="3"/>
        <v>5.7091569999999994</v>
      </c>
      <c r="G31" s="60">
        <f t="shared" si="3"/>
        <v>245.44809299999997</v>
      </c>
    </row>
    <row r="34" spans="2:7" ht="18.75" x14ac:dyDescent="0.3">
      <c r="B34" s="1" t="s">
        <v>57</v>
      </c>
    </row>
    <row r="36" spans="2:7" ht="35.25" customHeight="1" x14ac:dyDescent="0.25">
      <c r="B36" s="16" t="s">
        <v>40</v>
      </c>
      <c r="C36" s="21" t="s">
        <v>100</v>
      </c>
      <c r="D36" s="21" t="s">
        <v>101</v>
      </c>
      <c r="E36" s="21" t="s">
        <v>102</v>
      </c>
      <c r="F36" s="21" t="s">
        <v>103</v>
      </c>
      <c r="G36" s="5" t="s">
        <v>119</v>
      </c>
    </row>
    <row r="37" spans="2:7" ht="20.25" customHeight="1" x14ac:dyDescent="0.25">
      <c r="B37" s="17" t="s">
        <v>27</v>
      </c>
      <c r="C37" s="58">
        <v>27.774999999999999</v>
      </c>
      <c r="D37" s="58">
        <v>1.351</v>
      </c>
      <c r="E37" s="58">
        <v>1.899149</v>
      </c>
      <c r="F37" s="58">
        <v>0.43680999999999998</v>
      </c>
      <c r="G37" s="58">
        <f t="shared" ref="G37:G49" si="4">SUM(C37:F37)</f>
        <v>31.461959</v>
      </c>
    </row>
    <row r="38" spans="2:7" ht="20.25" customHeight="1" x14ac:dyDescent="0.25">
      <c r="B38" s="17" t="s">
        <v>28</v>
      </c>
      <c r="C38" s="58">
        <v>34.344999999999999</v>
      </c>
      <c r="D38" s="58">
        <v>1.6619999999999999</v>
      </c>
      <c r="E38" s="58">
        <v>1.48506</v>
      </c>
      <c r="F38" s="58">
        <v>0.43540800000000002</v>
      </c>
      <c r="G38" s="58">
        <f t="shared" si="4"/>
        <v>37.927467999999998</v>
      </c>
    </row>
    <row r="39" spans="2:7" ht="20.25" customHeight="1" x14ac:dyDescent="0.25">
      <c r="B39" s="17" t="s">
        <v>29</v>
      </c>
      <c r="C39" s="58">
        <v>13.91</v>
      </c>
      <c r="D39" s="58">
        <v>0.61009999999999998</v>
      </c>
      <c r="E39" s="58">
        <v>0.730792</v>
      </c>
      <c r="F39" s="58">
        <v>0.127056</v>
      </c>
      <c r="G39" s="58">
        <f t="shared" si="4"/>
        <v>15.377947999999998</v>
      </c>
    </row>
    <row r="40" spans="2:7" ht="20.25" customHeight="1" x14ac:dyDescent="0.25">
      <c r="B40" s="17" t="s">
        <v>30</v>
      </c>
      <c r="C40" s="58">
        <v>23.75</v>
      </c>
      <c r="D40" s="58">
        <v>1.1479999999999999</v>
      </c>
      <c r="E40" s="58">
        <v>0.92459800000000003</v>
      </c>
      <c r="F40" s="58">
        <v>0.11738999999999999</v>
      </c>
      <c r="G40" s="58">
        <f t="shared" si="4"/>
        <v>25.939988</v>
      </c>
    </row>
    <row r="41" spans="2:7" ht="20.25" customHeight="1" x14ac:dyDescent="0.25">
      <c r="B41" s="17" t="s">
        <v>87</v>
      </c>
      <c r="C41" s="58">
        <v>24.98</v>
      </c>
      <c r="D41" s="58">
        <v>1.2922499999999999</v>
      </c>
      <c r="E41" s="58">
        <v>1.7727649999999999</v>
      </c>
      <c r="F41" s="58">
        <v>0.39798</v>
      </c>
      <c r="G41" s="58">
        <f t="shared" si="4"/>
        <v>28.442995</v>
      </c>
    </row>
    <row r="42" spans="2:7" ht="20.25" customHeight="1" x14ac:dyDescent="0.25">
      <c r="B42" s="17" t="s">
        <v>31</v>
      </c>
      <c r="C42" s="58">
        <v>14.545</v>
      </c>
      <c r="D42" s="58">
        <v>0.67400000000000004</v>
      </c>
      <c r="E42" s="58">
        <v>0.73594499999999996</v>
      </c>
      <c r="F42" s="58">
        <v>0.125526</v>
      </c>
      <c r="G42" s="58">
        <f t="shared" si="4"/>
        <v>16.080470999999999</v>
      </c>
    </row>
    <row r="43" spans="2:7" ht="20.25" customHeight="1" x14ac:dyDescent="0.25">
      <c r="B43" s="17" t="s">
        <v>32</v>
      </c>
      <c r="C43" s="58">
        <v>28.95</v>
      </c>
      <c r="D43" s="58">
        <v>1.4256489999999999</v>
      </c>
      <c r="E43" s="58">
        <v>1.5766519999999999</v>
      </c>
      <c r="F43" s="58">
        <v>0.29210599999999998</v>
      </c>
      <c r="G43" s="58">
        <f t="shared" si="4"/>
        <v>32.244406999999995</v>
      </c>
    </row>
    <row r="44" spans="2:7" ht="20.25" customHeight="1" x14ac:dyDescent="0.25">
      <c r="B44" s="17" t="s">
        <v>44</v>
      </c>
      <c r="C44" s="58">
        <v>36.594999999999999</v>
      </c>
      <c r="D44" s="58">
        <v>1.8482499999999999</v>
      </c>
      <c r="E44" s="58">
        <v>1.8384069999999999</v>
      </c>
      <c r="F44" s="58">
        <v>3.4988999999999999E-2</v>
      </c>
      <c r="G44" s="58">
        <f t="shared" si="4"/>
        <v>40.316645999999999</v>
      </c>
    </row>
    <row r="45" spans="2:7" ht="20.25" customHeight="1" x14ac:dyDescent="0.25">
      <c r="B45" s="17" t="s">
        <v>33</v>
      </c>
      <c r="C45" s="58">
        <v>24.64</v>
      </c>
      <c r="D45" s="58">
        <v>1.238</v>
      </c>
      <c r="E45" s="58">
        <v>0.84986399999999995</v>
      </c>
      <c r="F45" s="58">
        <v>0.192414</v>
      </c>
      <c r="G45" s="58">
        <f t="shared" si="4"/>
        <v>26.920278</v>
      </c>
    </row>
    <row r="46" spans="2:7" ht="20.25" customHeight="1" x14ac:dyDescent="0.25">
      <c r="B46" s="17" t="s">
        <v>34</v>
      </c>
      <c r="C46" s="58">
        <v>29.015000000000001</v>
      </c>
      <c r="D46" s="58">
        <v>1.5005010000000001</v>
      </c>
      <c r="E46" s="58">
        <v>1.0186310000000001</v>
      </c>
      <c r="F46" s="58">
        <v>0.33177400000000001</v>
      </c>
      <c r="G46" s="58">
        <f t="shared" si="4"/>
        <v>31.865905999999999</v>
      </c>
    </row>
    <row r="47" spans="2:7" ht="20.25" customHeight="1" x14ac:dyDescent="0.25">
      <c r="B47" s="17" t="s">
        <v>35</v>
      </c>
      <c r="C47" s="58">
        <v>33.134999999999998</v>
      </c>
      <c r="D47" s="58">
        <v>1.6635</v>
      </c>
      <c r="E47" s="58">
        <v>1.8243799999999999</v>
      </c>
      <c r="F47" s="58">
        <v>0.15340799999999999</v>
      </c>
      <c r="G47" s="58">
        <f t="shared" si="4"/>
        <v>36.776287999999994</v>
      </c>
    </row>
    <row r="48" spans="2:7" ht="20.25" customHeight="1" x14ac:dyDescent="0.25">
      <c r="B48" s="17" t="s">
        <v>88</v>
      </c>
      <c r="C48" s="58">
        <v>19.36</v>
      </c>
      <c r="D48" s="58">
        <v>1.006</v>
      </c>
      <c r="E48" s="58">
        <v>0.96221100000000004</v>
      </c>
      <c r="F48" s="58">
        <v>0.44851200000000002</v>
      </c>
      <c r="G48" s="58">
        <f t="shared" si="4"/>
        <v>21.776723</v>
      </c>
    </row>
    <row r="49" spans="2:7" ht="20.25" customHeight="1" x14ac:dyDescent="0.25">
      <c r="B49" s="17" t="s">
        <v>36</v>
      </c>
      <c r="C49" s="58">
        <v>26.565000000000001</v>
      </c>
      <c r="D49" s="58">
        <v>1.36575</v>
      </c>
      <c r="E49" s="58">
        <v>1.565734</v>
      </c>
      <c r="F49" s="58">
        <v>9.3191999999999997E-2</v>
      </c>
      <c r="G49" s="58">
        <f t="shared" si="4"/>
        <v>29.589675999999997</v>
      </c>
    </row>
    <row r="50" spans="2:7" ht="21.75" customHeight="1" x14ac:dyDescent="0.25">
      <c r="B50" s="37" t="s">
        <v>86</v>
      </c>
      <c r="C50" s="60">
        <f>SUM(C37:C49)</f>
        <v>337.565</v>
      </c>
      <c r="D50" s="60">
        <f t="shared" ref="D50:G50" si="5">SUM(D37:D49)</f>
        <v>16.784999999999997</v>
      </c>
      <c r="E50" s="60">
        <f t="shared" si="5"/>
        <v>17.184188000000002</v>
      </c>
      <c r="F50" s="60">
        <f t="shared" si="5"/>
        <v>3.1865649999999999</v>
      </c>
      <c r="G50" s="60">
        <f t="shared" si="5"/>
        <v>374.72075299999995</v>
      </c>
    </row>
    <row r="51" spans="2:7" ht="20.25" customHeight="1" x14ac:dyDescent="0.25">
      <c r="B51" s="18"/>
      <c r="C51" s="40"/>
      <c r="D51" s="41"/>
      <c r="E51" s="40"/>
      <c r="F51" s="40"/>
      <c r="G51" s="34"/>
    </row>
    <row r="53" spans="2:7" ht="18.75" x14ac:dyDescent="0.3">
      <c r="B53" s="1" t="s">
        <v>8</v>
      </c>
    </row>
    <row r="55" spans="2:7" ht="36" customHeight="1" x14ac:dyDescent="0.25">
      <c r="B55" s="16" t="s">
        <v>40</v>
      </c>
      <c r="C55" s="21" t="s">
        <v>100</v>
      </c>
      <c r="D55" s="21" t="s">
        <v>101</v>
      </c>
      <c r="E55" s="21" t="s">
        <v>102</v>
      </c>
      <c r="F55" s="21" t="s">
        <v>103</v>
      </c>
      <c r="G55" s="5" t="s">
        <v>119</v>
      </c>
    </row>
    <row r="56" spans="2:7" ht="20.25" customHeight="1" x14ac:dyDescent="0.25">
      <c r="B56" s="17" t="s">
        <v>37</v>
      </c>
      <c r="C56" s="58">
        <v>30.465</v>
      </c>
      <c r="D56" s="58">
        <v>1.665</v>
      </c>
      <c r="E56" s="58">
        <v>1.2477609999999999</v>
      </c>
      <c r="F56" s="58">
        <v>1.5729610000000001</v>
      </c>
      <c r="G56" s="58">
        <f t="shared" ref="G56:G60" si="6">SUM(C56:F56)</f>
        <v>34.950721999999999</v>
      </c>
    </row>
    <row r="57" spans="2:7" ht="20.25" customHeight="1" x14ac:dyDescent="0.25">
      <c r="B57" s="17" t="s">
        <v>38</v>
      </c>
      <c r="C57" s="58">
        <v>13.25</v>
      </c>
      <c r="D57" s="58">
        <v>0.76749999999999996</v>
      </c>
      <c r="E57" s="58">
        <v>0.80272699999999997</v>
      </c>
      <c r="F57" s="58">
        <v>0.1484</v>
      </c>
      <c r="G57" s="58">
        <f t="shared" si="6"/>
        <v>14.968627</v>
      </c>
    </row>
    <row r="58" spans="2:7" ht="20.25" customHeight="1" x14ac:dyDescent="0.25">
      <c r="B58" s="17" t="s">
        <v>39</v>
      </c>
      <c r="C58" s="58">
        <v>17.734999999999999</v>
      </c>
      <c r="D58" s="58">
        <v>0.90249999999999997</v>
      </c>
      <c r="E58" s="58">
        <v>0.91913</v>
      </c>
      <c r="F58" s="58">
        <v>0.16406599999999999</v>
      </c>
      <c r="G58" s="58">
        <f t="shared" si="6"/>
        <v>19.720695999999997</v>
      </c>
    </row>
    <row r="59" spans="2:7" ht="20.25" customHeight="1" x14ac:dyDescent="0.25">
      <c r="B59" s="17" t="s">
        <v>42</v>
      </c>
      <c r="C59" s="58">
        <v>37.844999999999999</v>
      </c>
      <c r="D59" s="58">
        <v>1.9329000000000001</v>
      </c>
      <c r="E59" s="58">
        <v>1.9408430000000001</v>
      </c>
      <c r="F59" s="58">
        <v>0</v>
      </c>
      <c r="G59" s="58">
        <f t="shared" si="6"/>
        <v>41.718743000000003</v>
      </c>
    </row>
    <row r="60" spans="2:7" ht="20.25" customHeight="1" x14ac:dyDescent="0.25">
      <c r="B60" s="17" t="s">
        <v>43</v>
      </c>
      <c r="C60" s="58">
        <v>22.12</v>
      </c>
      <c r="D60" s="58">
        <v>1.1709710600000001</v>
      </c>
      <c r="E60" s="58">
        <v>0.91243700000000005</v>
      </c>
      <c r="F60" s="58">
        <v>1.1027530000000001</v>
      </c>
      <c r="G60" s="58">
        <f t="shared" si="6"/>
        <v>25.306161060000001</v>
      </c>
    </row>
    <row r="61" spans="2:7" ht="21" customHeight="1" x14ac:dyDescent="0.25">
      <c r="B61" s="37" t="s">
        <v>86</v>
      </c>
      <c r="C61" s="60">
        <f>SUM(C56:C60)</f>
        <v>121.41500000000001</v>
      </c>
      <c r="D61" s="60">
        <f t="shared" ref="D61:G61" si="7">SUM(D56:D60)</f>
        <v>6.4388710600000003</v>
      </c>
      <c r="E61" s="60">
        <f t="shared" si="7"/>
        <v>5.8228979999999995</v>
      </c>
      <c r="F61" s="60">
        <f t="shared" si="7"/>
        <v>2.9881800000000003</v>
      </c>
      <c r="G61" s="60">
        <f t="shared" si="7"/>
        <v>136.66494906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F2DD-4DAD-454A-9008-6FBA82046E06}">
  <dimension ref="B2:M16"/>
  <sheetViews>
    <sheetView showGridLines="0" workbookViewId="0">
      <selection activeCell="C12" sqref="C12"/>
    </sheetView>
  </sheetViews>
  <sheetFormatPr defaultRowHeight="15" x14ac:dyDescent="0.25"/>
  <cols>
    <col min="1" max="1" width="5.5703125" customWidth="1"/>
    <col min="2" max="2" width="41.28515625" customWidth="1"/>
    <col min="3" max="6" width="12.42578125" customWidth="1"/>
  </cols>
  <sheetData>
    <row r="2" spans="2:13" ht="18.75" x14ac:dyDescent="0.3">
      <c r="B2" s="1" t="s">
        <v>147</v>
      </c>
    </row>
    <row r="3" spans="2:13" ht="15.75" x14ac:dyDescent="0.25">
      <c r="B3" s="33" t="s">
        <v>149</v>
      </c>
    </row>
    <row r="4" spans="2:13" ht="15.75" x14ac:dyDescent="0.25">
      <c r="B4" s="33"/>
    </row>
    <row r="5" spans="2:13" ht="15.75" x14ac:dyDescent="0.25">
      <c r="B5" s="33" t="s">
        <v>123</v>
      </c>
    </row>
    <row r="6" spans="2:13" ht="15.75" x14ac:dyDescent="0.25">
      <c r="B6" s="33" t="s">
        <v>148</v>
      </c>
    </row>
    <row r="7" spans="2:13" ht="15.75" x14ac:dyDescent="0.25">
      <c r="B7" s="33"/>
    </row>
    <row r="9" spans="2:13" ht="30" customHeight="1" x14ac:dyDescent="0.25">
      <c r="B9" s="29" t="s">
        <v>9</v>
      </c>
      <c r="C9" s="21" t="s">
        <v>120</v>
      </c>
      <c r="D9" s="21" t="s">
        <v>121</v>
      </c>
      <c r="E9" s="21"/>
      <c r="F9" s="21" t="s">
        <v>126</v>
      </c>
    </row>
    <row r="10" spans="2:13" ht="20.25" customHeight="1" x14ac:dyDescent="0.25">
      <c r="B10" s="17" t="s">
        <v>122</v>
      </c>
      <c r="C10" s="36">
        <v>1174.8</v>
      </c>
      <c r="D10" s="36">
        <v>2979</v>
      </c>
      <c r="E10" s="36"/>
      <c r="F10" s="36">
        <f>+D10+C10</f>
        <v>4153.8</v>
      </c>
    </row>
    <row r="11" spans="2:13" ht="20.25" customHeight="1" x14ac:dyDescent="0.25">
      <c r="B11" s="17" t="s">
        <v>124</v>
      </c>
      <c r="C11" s="6">
        <v>4966</v>
      </c>
      <c r="D11" s="6">
        <v>99094</v>
      </c>
      <c r="E11" s="6"/>
      <c r="F11" s="6">
        <f>+D11+C11</f>
        <v>104060</v>
      </c>
      <c r="I11" s="22"/>
      <c r="J11" s="22"/>
      <c r="K11" s="23"/>
      <c r="L11" s="24"/>
      <c r="M11" s="25"/>
    </row>
    <row r="12" spans="2:13" ht="20.25" customHeight="1" x14ac:dyDescent="0.25">
      <c r="B12" s="17" t="s">
        <v>125</v>
      </c>
      <c r="C12" s="6">
        <v>236579</v>
      </c>
      <c r="D12" s="6">
        <v>30062</v>
      </c>
      <c r="E12" s="6"/>
      <c r="F12" s="6"/>
    </row>
    <row r="13" spans="2:13" ht="20.25" customHeight="1" x14ac:dyDescent="0.25">
      <c r="B13" s="17"/>
      <c r="C13" s="6"/>
      <c r="D13" s="6"/>
      <c r="E13" s="6"/>
      <c r="F13" s="6"/>
    </row>
    <row r="14" spans="2:13" ht="20.25" customHeight="1" x14ac:dyDescent="0.25">
      <c r="B14" s="17" t="s">
        <v>150</v>
      </c>
      <c r="C14" s="7">
        <v>2.8000000000000001E-2</v>
      </c>
      <c r="D14" s="7">
        <v>0.56599999999999995</v>
      </c>
      <c r="E14" s="7"/>
      <c r="F14" s="7"/>
    </row>
    <row r="16" spans="2:13" x14ac:dyDescent="0.25">
      <c r="B16" s="31"/>
      <c r="C16" s="32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ACBAC-2460-40E5-B73E-1D6B7877F892}">
  <dimension ref="B2:M52"/>
  <sheetViews>
    <sheetView showGridLines="0" workbookViewId="0"/>
  </sheetViews>
  <sheetFormatPr defaultRowHeight="15" x14ac:dyDescent="0.25"/>
  <cols>
    <col min="1" max="1" width="5.5703125" customWidth="1"/>
    <col min="2" max="2" width="39.5703125" customWidth="1"/>
    <col min="3" max="6" width="12.42578125" customWidth="1"/>
  </cols>
  <sheetData>
    <row r="2" spans="2:13" ht="18.75" x14ac:dyDescent="0.3">
      <c r="B2" s="1" t="s">
        <v>147</v>
      </c>
    </row>
    <row r="3" spans="2:13" ht="15.75" x14ac:dyDescent="0.25">
      <c r="B3" s="33" t="s">
        <v>149</v>
      </c>
    </row>
    <row r="4" spans="2:13" ht="15.75" x14ac:dyDescent="0.25">
      <c r="B4" s="33"/>
    </row>
    <row r="5" spans="2:13" ht="15.75" x14ac:dyDescent="0.25">
      <c r="B5" s="33" t="s">
        <v>123</v>
      </c>
    </row>
    <row r="6" spans="2:13" ht="15.75" x14ac:dyDescent="0.25">
      <c r="B6" s="33" t="s">
        <v>148</v>
      </c>
    </row>
    <row r="8" spans="2:13" ht="30" customHeight="1" x14ac:dyDescent="0.25">
      <c r="B8" s="29" t="s">
        <v>5</v>
      </c>
      <c r="C8" s="21" t="s">
        <v>120</v>
      </c>
      <c r="D8" s="21" t="s">
        <v>121</v>
      </c>
      <c r="E8" s="21"/>
      <c r="F8" s="21" t="s">
        <v>126</v>
      </c>
    </row>
    <row r="9" spans="2:13" ht="20.25" customHeight="1" x14ac:dyDescent="0.25">
      <c r="B9" s="17" t="s">
        <v>122</v>
      </c>
      <c r="C9" s="36">
        <v>125.6</v>
      </c>
      <c r="D9" s="36">
        <v>337.1</v>
      </c>
      <c r="E9" s="36"/>
      <c r="F9" s="36">
        <f>SUM(C9:E9)</f>
        <v>462.70000000000005</v>
      </c>
    </row>
    <row r="10" spans="2:13" ht="20.25" customHeight="1" x14ac:dyDescent="0.25">
      <c r="B10" s="17" t="s">
        <v>124</v>
      </c>
      <c r="C10" s="6">
        <v>529</v>
      </c>
      <c r="D10" s="6">
        <v>11906</v>
      </c>
      <c r="E10" s="6"/>
      <c r="F10" s="6">
        <f>SUM(C10:E10)</f>
        <v>12435</v>
      </c>
      <c r="I10" s="22"/>
      <c r="J10" s="22"/>
      <c r="K10" s="23"/>
      <c r="L10" s="24"/>
      <c r="M10" s="25"/>
    </row>
    <row r="11" spans="2:13" ht="20.25" customHeight="1" x14ac:dyDescent="0.25">
      <c r="B11" s="17" t="s">
        <v>125</v>
      </c>
      <c r="C11" s="6">
        <v>237360</v>
      </c>
      <c r="D11" s="6">
        <v>28314</v>
      </c>
      <c r="E11" s="6"/>
      <c r="F11" s="6"/>
    </row>
    <row r="12" spans="2:13" ht="20.25" customHeight="1" x14ac:dyDescent="0.25">
      <c r="B12" s="17"/>
      <c r="C12" s="6"/>
      <c r="D12" s="6"/>
      <c r="E12" s="6"/>
      <c r="F12" s="6"/>
    </row>
    <row r="13" spans="2:13" ht="20.25" customHeight="1" x14ac:dyDescent="0.25">
      <c r="B13" s="17" t="s">
        <v>150</v>
      </c>
      <c r="C13" s="7">
        <v>2.3E-2</v>
      </c>
      <c r="D13" s="7">
        <v>0.52900000000000003</v>
      </c>
      <c r="E13" s="7"/>
      <c r="F13" s="7"/>
    </row>
    <row r="15" spans="2:13" x14ac:dyDescent="0.25">
      <c r="B15" s="31"/>
      <c r="C15" s="32"/>
    </row>
    <row r="18" spans="2:6" ht="30" customHeight="1" x14ac:dyDescent="0.25">
      <c r="B18" s="29" t="s">
        <v>6</v>
      </c>
      <c r="C18" s="21" t="s">
        <v>120</v>
      </c>
      <c r="D18" s="21" t="s">
        <v>121</v>
      </c>
      <c r="E18" s="21"/>
      <c r="F18" s="21" t="s">
        <v>126</v>
      </c>
    </row>
    <row r="19" spans="2:6" ht="20.25" customHeight="1" x14ac:dyDescent="0.25">
      <c r="B19" s="17" t="s">
        <v>122</v>
      </c>
      <c r="C19" s="36">
        <v>315.3</v>
      </c>
      <c r="D19" s="36">
        <v>824.9</v>
      </c>
      <c r="E19" s="36"/>
      <c r="F19" s="36">
        <f>SUM(C19:E19)</f>
        <v>1140.2</v>
      </c>
    </row>
    <row r="20" spans="2:6" ht="20.25" customHeight="1" x14ac:dyDescent="0.25">
      <c r="B20" s="17" t="s">
        <v>124</v>
      </c>
      <c r="C20" s="6">
        <v>1411</v>
      </c>
      <c r="D20" s="6">
        <v>27018</v>
      </c>
      <c r="E20" s="6"/>
      <c r="F20" s="6">
        <f>SUM(C20:E20)</f>
        <v>28429</v>
      </c>
    </row>
    <row r="21" spans="2:6" ht="20.25" customHeight="1" x14ac:dyDescent="0.25">
      <c r="B21" s="17" t="s">
        <v>125</v>
      </c>
      <c r="C21" s="6">
        <v>233438</v>
      </c>
      <c r="D21" s="6">
        <v>30532</v>
      </c>
      <c r="E21" s="6"/>
      <c r="F21" s="6"/>
    </row>
    <row r="22" spans="2:6" ht="20.25" customHeight="1" x14ac:dyDescent="0.25">
      <c r="B22" s="17"/>
      <c r="C22" s="6"/>
      <c r="D22" s="6"/>
      <c r="E22" s="6"/>
      <c r="F22" s="6"/>
    </row>
    <row r="23" spans="2:6" ht="20.25" customHeight="1" x14ac:dyDescent="0.25">
      <c r="B23" s="17" t="s">
        <v>150</v>
      </c>
      <c r="C23" s="7">
        <v>2.7E-2</v>
      </c>
      <c r="D23" s="7">
        <v>0.52200000000000002</v>
      </c>
      <c r="E23" s="7"/>
      <c r="F23" s="7"/>
    </row>
    <row r="25" spans="2:6" x14ac:dyDescent="0.25">
      <c r="B25" s="31"/>
      <c r="C25" s="32"/>
    </row>
    <row r="26" spans="2:6" x14ac:dyDescent="0.25">
      <c r="B26" s="31"/>
      <c r="C26" s="32"/>
    </row>
    <row r="28" spans="2:6" ht="30.75" customHeight="1" x14ac:dyDescent="0.25">
      <c r="B28" s="29" t="s">
        <v>57</v>
      </c>
      <c r="C28" s="21" t="s">
        <v>120</v>
      </c>
      <c r="D28" s="21" t="s">
        <v>121</v>
      </c>
      <c r="E28" s="21"/>
      <c r="F28" s="21" t="s">
        <v>126</v>
      </c>
    </row>
    <row r="29" spans="2:6" ht="20.25" customHeight="1" x14ac:dyDescent="0.25">
      <c r="B29" s="17" t="s">
        <v>122</v>
      </c>
      <c r="C29" s="36">
        <v>484.5</v>
      </c>
      <c r="D29" s="36">
        <v>1240.0999999999999</v>
      </c>
      <c r="E29" s="36"/>
      <c r="F29" s="36">
        <f>SUM(C29:E29)</f>
        <v>1724.6</v>
      </c>
    </row>
    <row r="30" spans="2:6" ht="20.25" customHeight="1" x14ac:dyDescent="0.25">
      <c r="B30" s="17" t="s">
        <v>124</v>
      </c>
      <c r="C30" s="6">
        <v>2043</v>
      </c>
      <c r="D30" s="6">
        <v>41321</v>
      </c>
      <c r="E30" s="6"/>
      <c r="F30" s="6">
        <f>SUM(C30:E30)</f>
        <v>43364</v>
      </c>
    </row>
    <row r="31" spans="2:6" ht="20.25" customHeight="1" x14ac:dyDescent="0.25">
      <c r="B31" s="17" t="s">
        <v>125</v>
      </c>
      <c r="C31" s="6">
        <v>237172</v>
      </c>
      <c r="D31" s="6">
        <v>30012</v>
      </c>
      <c r="E31" s="6"/>
      <c r="F31" s="6"/>
    </row>
    <row r="32" spans="2:6" ht="20.25" customHeight="1" x14ac:dyDescent="0.25">
      <c r="B32" s="17"/>
      <c r="C32" s="6"/>
      <c r="D32" s="6"/>
      <c r="E32" s="6"/>
      <c r="F32" s="6"/>
    </row>
    <row r="33" spans="2:8" ht="20.25" customHeight="1" x14ac:dyDescent="0.25">
      <c r="B33" s="17" t="s">
        <v>150</v>
      </c>
      <c r="C33" s="7">
        <v>2.8000000000000001E-2</v>
      </c>
      <c r="D33" s="7">
        <v>0.56699999999999995</v>
      </c>
      <c r="E33" s="7"/>
      <c r="F33" s="7"/>
    </row>
    <row r="35" spans="2:8" x14ac:dyDescent="0.25">
      <c r="B35" s="31"/>
      <c r="C35" s="32"/>
    </row>
    <row r="36" spans="2:8" x14ac:dyDescent="0.25">
      <c r="B36" s="31"/>
      <c r="C36" s="32"/>
    </row>
    <row r="38" spans="2:8" ht="30" customHeight="1" x14ac:dyDescent="0.25">
      <c r="B38" s="29" t="s">
        <v>8</v>
      </c>
      <c r="C38" s="21" t="s">
        <v>120</v>
      </c>
      <c r="D38" s="21" t="s">
        <v>121</v>
      </c>
      <c r="E38" s="21"/>
      <c r="F38" s="21" t="s">
        <v>126</v>
      </c>
    </row>
    <row r="39" spans="2:8" ht="20.25" customHeight="1" x14ac:dyDescent="0.25">
      <c r="B39" s="17" t="s">
        <v>122</v>
      </c>
      <c r="C39" s="36">
        <v>249.5</v>
      </c>
      <c r="D39" s="36">
        <v>576.79999999999995</v>
      </c>
      <c r="E39" s="36"/>
      <c r="F39" s="36">
        <f>SUM(C39:E39)</f>
        <v>826.3</v>
      </c>
    </row>
    <row r="40" spans="2:8" ht="20.25" customHeight="1" x14ac:dyDescent="0.25">
      <c r="B40" s="17" t="s">
        <v>124</v>
      </c>
      <c r="C40" s="6">
        <v>983</v>
      </c>
      <c r="D40" s="6">
        <v>18849</v>
      </c>
      <c r="E40" s="6"/>
      <c r="F40" s="6">
        <f>SUM(C40:E40)</f>
        <v>19832</v>
      </c>
    </row>
    <row r="41" spans="2:8" ht="20.25" customHeight="1" x14ac:dyDescent="0.25">
      <c r="B41" s="17" t="s">
        <v>125</v>
      </c>
      <c r="C41" s="6">
        <v>253787</v>
      </c>
      <c r="D41" s="6">
        <v>30602</v>
      </c>
      <c r="E41" s="6"/>
      <c r="F41" s="6"/>
    </row>
    <row r="42" spans="2:8" ht="20.25" customHeight="1" x14ac:dyDescent="0.25">
      <c r="B42" s="17"/>
      <c r="C42" s="6"/>
      <c r="D42" s="6"/>
      <c r="E42" s="6"/>
      <c r="F42" s="6"/>
    </row>
    <row r="43" spans="2:8" ht="20.25" customHeight="1" x14ac:dyDescent="0.25">
      <c r="B43" s="17" t="s">
        <v>150</v>
      </c>
      <c r="C43" s="7">
        <v>3.5000000000000003E-2</v>
      </c>
      <c r="D43" s="7">
        <v>0.67400000000000004</v>
      </c>
      <c r="E43" s="7"/>
      <c r="F43" s="7"/>
    </row>
    <row r="45" spans="2:8" x14ac:dyDescent="0.25">
      <c r="B45" s="31"/>
      <c r="C45" s="32"/>
    </row>
    <row r="46" spans="2:8" ht="15.75" x14ac:dyDescent="0.25">
      <c r="B46" s="48" t="s">
        <v>151</v>
      </c>
      <c r="C46" s="52"/>
      <c r="D46" s="52"/>
      <c r="E46" s="52"/>
      <c r="F46" s="52"/>
      <c r="G46" s="52"/>
      <c r="H46" s="52"/>
    </row>
    <row r="47" spans="2:8" x14ac:dyDescent="0.25">
      <c r="C47" s="53"/>
      <c r="D47" s="53"/>
      <c r="E47" s="53"/>
      <c r="F47" s="53"/>
      <c r="G47" s="52"/>
      <c r="H47" s="52"/>
    </row>
    <row r="48" spans="2:8" s="15" customFormat="1" ht="29.25" customHeight="1" x14ac:dyDescent="0.25">
      <c r="B48" s="37" t="s">
        <v>152</v>
      </c>
      <c r="C48" s="55" t="s">
        <v>116</v>
      </c>
      <c r="D48" s="56"/>
      <c r="E48" s="56"/>
      <c r="F48" s="56"/>
      <c r="G48" s="57"/>
      <c r="H48" s="57"/>
    </row>
    <row r="49" spans="2:8" ht="18.75" customHeight="1" x14ac:dyDescent="0.25">
      <c r="B49" s="54" t="s">
        <v>5</v>
      </c>
      <c r="C49" s="36">
        <f>+F9</f>
        <v>462.70000000000005</v>
      </c>
      <c r="D49" s="40"/>
      <c r="E49" s="40"/>
      <c r="F49" s="40"/>
      <c r="G49" s="52"/>
      <c r="H49" s="52"/>
    </row>
    <row r="50" spans="2:8" ht="18.75" customHeight="1" x14ac:dyDescent="0.25">
      <c r="B50" s="54" t="s">
        <v>6</v>
      </c>
      <c r="C50" s="36">
        <f>+F19</f>
        <v>1140.2</v>
      </c>
      <c r="D50" s="40"/>
      <c r="E50" s="40"/>
      <c r="F50" s="40"/>
      <c r="G50" s="52"/>
      <c r="H50" s="52"/>
    </row>
    <row r="51" spans="2:8" ht="18.75" customHeight="1" x14ac:dyDescent="0.25">
      <c r="B51" s="54" t="s">
        <v>57</v>
      </c>
      <c r="C51" s="36">
        <f>+F29</f>
        <v>1724.6</v>
      </c>
      <c r="D51" s="52"/>
      <c r="E51" s="52"/>
      <c r="F51" s="52"/>
      <c r="G51" s="52"/>
      <c r="H51" s="52"/>
    </row>
    <row r="52" spans="2:8" ht="18.75" customHeight="1" x14ac:dyDescent="0.25">
      <c r="B52" s="54" t="s">
        <v>8</v>
      </c>
      <c r="C52" s="36">
        <f>+F39</f>
        <v>826.3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06522-F96B-4AEB-A775-A0724557D693}">
  <dimension ref="B2:F72"/>
  <sheetViews>
    <sheetView showGridLines="0" workbookViewId="0"/>
  </sheetViews>
  <sheetFormatPr defaultRowHeight="15" x14ac:dyDescent="0.25"/>
  <cols>
    <col min="1" max="1" width="5.5703125" customWidth="1"/>
    <col min="2" max="2" width="32.140625" customWidth="1"/>
    <col min="3" max="6" width="13.85546875" customWidth="1"/>
  </cols>
  <sheetData>
    <row r="2" spans="2:6" ht="18.75" x14ac:dyDescent="0.3">
      <c r="B2" s="1" t="s">
        <v>147</v>
      </c>
    </row>
    <row r="3" spans="2:6" ht="15.75" x14ac:dyDescent="0.25">
      <c r="B3" s="33" t="s">
        <v>149</v>
      </c>
    </row>
    <row r="4" spans="2:6" ht="15.75" x14ac:dyDescent="0.25">
      <c r="B4" s="33"/>
    </row>
    <row r="5" spans="2:6" ht="15.75" x14ac:dyDescent="0.25">
      <c r="B5" s="33" t="s">
        <v>123</v>
      </c>
    </row>
    <row r="6" spans="2:6" ht="15.75" x14ac:dyDescent="0.25">
      <c r="B6" s="33" t="s">
        <v>148</v>
      </c>
    </row>
    <row r="7" spans="2:6" ht="15.75" x14ac:dyDescent="0.25">
      <c r="B7" s="33"/>
    </row>
    <row r="8" spans="2:6" ht="18.75" x14ac:dyDescent="0.3">
      <c r="B8" s="1" t="s">
        <v>5</v>
      </c>
    </row>
    <row r="10" spans="2:6" ht="34.5" customHeight="1" x14ac:dyDescent="0.25">
      <c r="B10" s="16" t="s">
        <v>40</v>
      </c>
      <c r="C10" s="21" t="s">
        <v>120</v>
      </c>
      <c r="D10" s="21" t="s">
        <v>121</v>
      </c>
      <c r="E10" s="21"/>
      <c r="F10" s="5" t="s">
        <v>119</v>
      </c>
    </row>
    <row r="11" spans="2:6" ht="20.25" customHeight="1" x14ac:dyDescent="0.25">
      <c r="B11" s="17" t="s">
        <v>127</v>
      </c>
      <c r="C11" s="58">
        <v>25.943779710000001</v>
      </c>
      <c r="D11" s="58">
        <v>72.662450500000006</v>
      </c>
      <c r="E11" s="58"/>
      <c r="F11" s="58">
        <f>SUM(C11:E11)</f>
        <v>98.606230210000007</v>
      </c>
    </row>
    <row r="12" spans="2:6" ht="20.25" customHeight="1" x14ac:dyDescent="0.25">
      <c r="B12" s="17" t="s">
        <v>13</v>
      </c>
      <c r="C12" s="58">
        <v>20.610253230000001</v>
      </c>
      <c r="D12" s="58">
        <v>56.804492000000003</v>
      </c>
      <c r="E12" s="58"/>
      <c r="F12" s="58">
        <f>SUM(C12:E12)</f>
        <v>77.414745230000008</v>
      </c>
    </row>
    <row r="13" spans="2:6" ht="20.25" customHeight="1" x14ac:dyDescent="0.25">
      <c r="B13" s="17" t="s">
        <v>128</v>
      </c>
      <c r="C13" s="58">
        <v>12.59360839</v>
      </c>
      <c r="D13" s="58">
        <v>67.261782999999994</v>
      </c>
      <c r="E13" s="58"/>
      <c r="F13" s="58">
        <f>SUM(C13:E13)</f>
        <v>79.855391389999994</v>
      </c>
    </row>
    <row r="14" spans="2:6" ht="20.25" customHeight="1" x14ac:dyDescent="0.25">
      <c r="B14" s="17" t="s">
        <v>15</v>
      </c>
      <c r="C14" s="58">
        <v>21.062545789999998</v>
      </c>
      <c r="D14" s="58">
        <v>58.122095999999999</v>
      </c>
      <c r="E14" s="58"/>
      <c r="F14" s="58">
        <f>SUM(C14:E14)</f>
        <v>79.184641790000001</v>
      </c>
    </row>
    <row r="15" spans="2:6" ht="20.25" customHeight="1" x14ac:dyDescent="0.25">
      <c r="B15" s="17" t="s">
        <v>17</v>
      </c>
      <c r="C15" s="58">
        <v>45.353468890000002</v>
      </c>
      <c r="D15" s="58">
        <v>82.253938750000003</v>
      </c>
      <c r="E15" s="58"/>
      <c r="F15" s="58">
        <f>SUM(C15:E15)</f>
        <v>127.60740764000001</v>
      </c>
    </row>
    <row r="16" spans="2:6" ht="21" customHeight="1" x14ac:dyDescent="0.25">
      <c r="B16" s="37" t="s">
        <v>86</v>
      </c>
      <c r="C16" s="38">
        <f>SUM(C11:C15)</f>
        <v>125.56365601</v>
      </c>
      <c r="D16" s="38">
        <f t="shared" ref="D16:F16" si="0">SUM(D11:D15)</f>
        <v>337.10476025000003</v>
      </c>
      <c r="E16" s="38"/>
      <c r="F16" s="38">
        <f t="shared" si="0"/>
        <v>462.66841626000007</v>
      </c>
    </row>
    <row r="22" spans="2:6" ht="18.75" x14ac:dyDescent="0.3">
      <c r="B22" s="1" t="s">
        <v>6</v>
      </c>
    </row>
    <row r="24" spans="2:6" ht="34.5" customHeight="1" x14ac:dyDescent="0.25">
      <c r="B24" s="16" t="s">
        <v>40</v>
      </c>
      <c r="C24" s="21" t="s">
        <v>120</v>
      </c>
      <c r="D24" s="21" t="s">
        <v>121</v>
      </c>
      <c r="E24" s="21"/>
      <c r="F24" s="5" t="s">
        <v>119</v>
      </c>
    </row>
    <row r="25" spans="2:6" ht="20.25" customHeight="1" x14ac:dyDescent="0.25">
      <c r="B25" s="17" t="s">
        <v>18</v>
      </c>
      <c r="C25" s="58">
        <v>33.705715099999999</v>
      </c>
      <c r="D25" s="58">
        <v>64.838280249999997</v>
      </c>
      <c r="E25" s="58"/>
      <c r="F25" s="58">
        <f t="shared" ref="F25:F32" si="1">SUM(C25:E25)</f>
        <v>98.543995349999989</v>
      </c>
    </row>
    <row r="26" spans="2:6" ht="20.25" customHeight="1" x14ac:dyDescent="0.25">
      <c r="B26" s="17" t="s">
        <v>129</v>
      </c>
      <c r="C26" s="58">
        <v>21.067668649999998</v>
      </c>
      <c r="D26" s="58">
        <v>66.672472999999997</v>
      </c>
      <c r="E26" s="58"/>
      <c r="F26" s="58">
        <f t="shared" si="1"/>
        <v>87.740141649999998</v>
      </c>
    </row>
    <row r="27" spans="2:6" ht="20.25" customHeight="1" x14ac:dyDescent="0.25">
      <c r="B27" s="17" t="s">
        <v>20</v>
      </c>
      <c r="C27" s="58">
        <v>38.672114469999997</v>
      </c>
      <c r="D27" s="58">
        <v>106.945739</v>
      </c>
      <c r="E27" s="58"/>
      <c r="F27" s="58">
        <f t="shared" si="1"/>
        <v>145.61785347</v>
      </c>
    </row>
    <row r="28" spans="2:6" ht="20.25" customHeight="1" x14ac:dyDescent="0.25">
      <c r="B28" s="17" t="s">
        <v>130</v>
      </c>
      <c r="C28" s="58">
        <v>30.16825073</v>
      </c>
      <c r="D28" s="58">
        <v>71.838048999999998</v>
      </c>
      <c r="E28" s="58"/>
      <c r="F28" s="58">
        <f t="shared" si="1"/>
        <v>102.00629972999999</v>
      </c>
    </row>
    <row r="29" spans="2:6" ht="20.25" customHeight="1" x14ac:dyDescent="0.25">
      <c r="B29" s="17" t="s">
        <v>21</v>
      </c>
      <c r="C29" s="58">
        <v>9.9828499999999991</v>
      </c>
      <c r="D29" s="58">
        <v>38.462952999999999</v>
      </c>
      <c r="E29" s="58"/>
      <c r="F29" s="58">
        <f t="shared" si="1"/>
        <v>48.445802999999998</v>
      </c>
    </row>
    <row r="30" spans="2:6" ht="20.25" customHeight="1" x14ac:dyDescent="0.25">
      <c r="B30" s="17" t="s">
        <v>22</v>
      </c>
      <c r="C30" s="58">
        <v>28.739043850000002</v>
      </c>
      <c r="D30" s="58">
        <v>67.883999000000003</v>
      </c>
      <c r="E30" s="58"/>
      <c r="F30" s="58">
        <f t="shared" si="1"/>
        <v>96.623042850000004</v>
      </c>
    </row>
    <row r="31" spans="2:6" ht="20.25" customHeight="1" x14ac:dyDescent="0.25">
      <c r="B31" s="17" t="s">
        <v>23</v>
      </c>
      <c r="C31" s="58">
        <v>44.772909140000003</v>
      </c>
      <c r="D31" s="58">
        <v>125.48857624999999</v>
      </c>
      <c r="E31" s="58"/>
      <c r="F31" s="58">
        <f t="shared" si="1"/>
        <v>170.26148538999999</v>
      </c>
    </row>
    <row r="32" spans="2:6" ht="20.25" customHeight="1" x14ac:dyDescent="0.25">
      <c r="B32" s="17" t="s">
        <v>131</v>
      </c>
      <c r="C32" s="58">
        <v>32.31067651</v>
      </c>
      <c r="D32" s="58">
        <v>89.330095999999998</v>
      </c>
      <c r="E32" s="58"/>
      <c r="F32" s="58">
        <f t="shared" si="1"/>
        <v>121.64077251000001</v>
      </c>
    </row>
    <row r="33" spans="2:6" ht="20.25" customHeight="1" x14ac:dyDescent="0.25">
      <c r="B33" s="17" t="s">
        <v>24</v>
      </c>
      <c r="C33" s="58">
        <v>21.404888579999998</v>
      </c>
      <c r="D33" s="58">
        <v>57.526888499999998</v>
      </c>
      <c r="E33" s="58"/>
      <c r="F33" s="58">
        <f t="shared" ref="F33:F34" si="2">SUM(C33:E33)</f>
        <v>78.931777079999989</v>
      </c>
    </row>
    <row r="34" spans="2:6" ht="20.25" customHeight="1" x14ac:dyDescent="0.25">
      <c r="B34" s="17" t="s">
        <v>132</v>
      </c>
      <c r="C34" s="58">
        <v>31.668162329999998</v>
      </c>
      <c r="D34" s="58">
        <v>68.051103999999995</v>
      </c>
      <c r="E34" s="58"/>
      <c r="F34" s="58">
        <f t="shared" si="2"/>
        <v>99.719266329999996</v>
      </c>
    </row>
    <row r="35" spans="2:6" ht="20.25" customHeight="1" x14ac:dyDescent="0.25">
      <c r="B35" s="17" t="s">
        <v>133</v>
      </c>
      <c r="C35" s="58">
        <v>22.779226609999998</v>
      </c>
      <c r="D35" s="58">
        <v>67.871393999999995</v>
      </c>
      <c r="E35" s="58"/>
      <c r="F35" s="58">
        <f>SUM(C35:E35)</f>
        <v>90.65062060999999</v>
      </c>
    </row>
    <row r="36" spans="2:6" ht="21.75" customHeight="1" x14ac:dyDescent="0.25">
      <c r="B36" s="37" t="s">
        <v>86</v>
      </c>
      <c r="C36" s="38">
        <f>SUM(C25:C35)</f>
        <v>315.27150596999996</v>
      </c>
      <c r="D36" s="38">
        <f>SUM(D25:D35)</f>
        <v>824.90955200000008</v>
      </c>
      <c r="E36" s="38"/>
      <c r="F36" s="38">
        <f>SUM(F25:F35)</f>
        <v>1140.18105797</v>
      </c>
    </row>
    <row r="39" spans="2:6" ht="18.75" x14ac:dyDescent="0.3">
      <c r="B39" s="1" t="s">
        <v>57</v>
      </c>
    </row>
    <row r="41" spans="2:6" ht="35.25" customHeight="1" x14ac:dyDescent="0.25">
      <c r="B41" s="16" t="s">
        <v>40</v>
      </c>
      <c r="C41" s="21" t="s">
        <v>120</v>
      </c>
      <c r="D41" s="21" t="s">
        <v>121</v>
      </c>
      <c r="E41" s="21"/>
      <c r="F41" s="5" t="s">
        <v>119</v>
      </c>
    </row>
    <row r="42" spans="2:6" ht="20.25" customHeight="1" x14ac:dyDescent="0.25">
      <c r="B42" s="17" t="s">
        <v>27</v>
      </c>
      <c r="C42" s="58">
        <v>44.701258590000002</v>
      </c>
      <c r="D42" s="58">
        <v>95.756646239999995</v>
      </c>
      <c r="E42" s="58"/>
      <c r="F42" s="58">
        <f>SUM(C42:E42)</f>
        <v>140.45790482999999</v>
      </c>
    </row>
    <row r="43" spans="2:6" ht="20.25" customHeight="1" x14ac:dyDescent="0.25">
      <c r="B43" s="17" t="s">
        <v>28</v>
      </c>
      <c r="C43" s="58">
        <v>17.283718610000001</v>
      </c>
      <c r="D43" s="58">
        <v>66.012996000000001</v>
      </c>
      <c r="E43" s="58"/>
      <c r="F43" s="58">
        <f t="shared" ref="F43:F58" si="3">SUM(C43:E43)</f>
        <v>83.296714610000009</v>
      </c>
    </row>
    <row r="44" spans="2:6" ht="20.25" customHeight="1" x14ac:dyDescent="0.25">
      <c r="B44" s="17" t="s">
        <v>134</v>
      </c>
      <c r="C44" s="58">
        <v>23.944667170000002</v>
      </c>
      <c r="D44" s="58">
        <v>68.710352450000002</v>
      </c>
      <c r="E44" s="58"/>
      <c r="F44" s="58">
        <f t="shared" si="3"/>
        <v>92.655019620000004</v>
      </c>
    </row>
    <row r="45" spans="2:6" ht="20.25" customHeight="1" x14ac:dyDescent="0.25">
      <c r="B45" s="17" t="s">
        <v>29</v>
      </c>
      <c r="C45" s="58">
        <v>41.873410679999999</v>
      </c>
      <c r="D45" s="58">
        <v>60.50356</v>
      </c>
      <c r="E45" s="58"/>
      <c r="F45" s="58">
        <f t="shared" si="3"/>
        <v>102.37697068</v>
      </c>
    </row>
    <row r="46" spans="2:6" ht="20.25" customHeight="1" x14ac:dyDescent="0.25">
      <c r="B46" s="17" t="s">
        <v>30</v>
      </c>
      <c r="C46" s="58">
        <v>29.540941440000001</v>
      </c>
      <c r="D46" s="58">
        <v>87.353597650000012</v>
      </c>
      <c r="E46" s="58"/>
      <c r="F46" s="58">
        <f t="shared" si="3"/>
        <v>116.89453909000001</v>
      </c>
    </row>
    <row r="47" spans="2:6" ht="20.25" customHeight="1" x14ac:dyDescent="0.25">
      <c r="B47" s="17" t="s">
        <v>135</v>
      </c>
      <c r="C47" s="58">
        <v>37.555193159999995</v>
      </c>
      <c r="D47" s="58">
        <v>65.289852999999994</v>
      </c>
      <c r="E47" s="58"/>
      <c r="F47" s="58">
        <f t="shared" si="3"/>
        <v>102.84504615999998</v>
      </c>
    </row>
    <row r="48" spans="2:6" ht="20.25" customHeight="1" x14ac:dyDescent="0.25">
      <c r="B48" s="17" t="s">
        <v>87</v>
      </c>
      <c r="C48" s="58">
        <v>28.080101890000002</v>
      </c>
      <c r="D48" s="58">
        <v>51.399807000000003</v>
      </c>
      <c r="E48" s="58"/>
      <c r="F48" s="58">
        <f t="shared" si="3"/>
        <v>79.479908890000004</v>
      </c>
    </row>
    <row r="49" spans="2:6" ht="20.25" customHeight="1" x14ac:dyDescent="0.25">
      <c r="B49" s="17" t="s">
        <v>136</v>
      </c>
      <c r="C49" s="58">
        <v>40.533545659999994</v>
      </c>
      <c r="D49" s="58">
        <v>113.639323</v>
      </c>
      <c r="E49" s="58"/>
      <c r="F49" s="58">
        <f t="shared" si="3"/>
        <v>154.17286866000001</v>
      </c>
    </row>
    <row r="50" spans="2:6" ht="20.25" customHeight="1" x14ac:dyDescent="0.25">
      <c r="B50" s="17" t="s">
        <v>31</v>
      </c>
      <c r="C50" s="58">
        <v>41.746306320000002</v>
      </c>
      <c r="D50" s="58">
        <v>82.223643749999994</v>
      </c>
      <c r="E50" s="58"/>
      <c r="F50" s="58">
        <f t="shared" si="3"/>
        <v>123.96995007</v>
      </c>
    </row>
    <row r="51" spans="2:6" ht="20.25" customHeight="1" x14ac:dyDescent="0.25">
      <c r="B51" s="17" t="s">
        <v>137</v>
      </c>
      <c r="C51" s="58">
        <v>18.87081362</v>
      </c>
      <c r="D51" s="58">
        <v>41.532748499999997</v>
      </c>
      <c r="E51" s="58"/>
      <c r="F51" s="58">
        <f t="shared" si="3"/>
        <v>60.403562119999997</v>
      </c>
    </row>
    <row r="52" spans="2:6" ht="20.25" customHeight="1" x14ac:dyDescent="0.25">
      <c r="B52" s="17" t="s">
        <v>138</v>
      </c>
      <c r="C52" s="58">
        <v>19.992660230000002</v>
      </c>
      <c r="D52" s="58">
        <v>64.677717999999999</v>
      </c>
      <c r="E52" s="58"/>
      <c r="F52" s="58">
        <f t="shared" si="3"/>
        <v>84.670378229999997</v>
      </c>
    </row>
    <row r="53" spans="2:6" ht="20.25" customHeight="1" x14ac:dyDescent="0.25">
      <c r="B53" s="17" t="s">
        <v>139</v>
      </c>
      <c r="C53" s="58">
        <v>20.622625719999998</v>
      </c>
      <c r="D53" s="58">
        <v>63.512658500000001</v>
      </c>
      <c r="E53" s="58"/>
      <c r="F53" s="58">
        <f t="shared" si="3"/>
        <v>84.135284220000003</v>
      </c>
    </row>
    <row r="54" spans="2:6" ht="20.25" customHeight="1" x14ac:dyDescent="0.25">
      <c r="B54" s="17" t="s">
        <v>33</v>
      </c>
      <c r="C54" s="58">
        <v>12.014721</v>
      </c>
      <c r="D54" s="58">
        <v>49.186727249999997</v>
      </c>
      <c r="E54" s="58"/>
      <c r="F54" s="58">
        <f t="shared" si="3"/>
        <v>61.201448249999999</v>
      </c>
    </row>
    <row r="55" spans="2:6" ht="20.25" customHeight="1" x14ac:dyDescent="0.25">
      <c r="B55" s="17" t="s">
        <v>140</v>
      </c>
      <c r="C55" s="58">
        <v>21.898409019999999</v>
      </c>
      <c r="D55" s="58">
        <v>94.362206999999998</v>
      </c>
      <c r="E55" s="58"/>
      <c r="F55" s="58">
        <f t="shared" si="3"/>
        <v>116.26061602</v>
      </c>
    </row>
    <row r="56" spans="2:6" ht="20.25" customHeight="1" x14ac:dyDescent="0.25">
      <c r="B56" s="17" t="s">
        <v>141</v>
      </c>
      <c r="C56" s="58">
        <v>31.774729059999999</v>
      </c>
      <c r="D56" s="58">
        <v>84.014411549999991</v>
      </c>
      <c r="E56" s="58"/>
      <c r="F56" s="58">
        <f t="shared" si="3"/>
        <v>115.78914060999999</v>
      </c>
    </row>
    <row r="57" spans="2:6" ht="20.25" customHeight="1" x14ac:dyDescent="0.25">
      <c r="B57" s="17" t="s">
        <v>88</v>
      </c>
      <c r="C57" s="58">
        <v>9.4740821999999998</v>
      </c>
      <c r="D57" s="58">
        <v>61.285996750000002</v>
      </c>
      <c r="E57" s="58"/>
      <c r="F57" s="58">
        <f t="shared" si="3"/>
        <v>70.760078950000008</v>
      </c>
    </row>
    <row r="58" spans="2:6" ht="20.25" customHeight="1" x14ac:dyDescent="0.25">
      <c r="B58" s="17" t="s">
        <v>36</v>
      </c>
      <c r="C58" s="58">
        <v>44.634260529999999</v>
      </c>
      <c r="D58" s="58">
        <v>90.661804000000004</v>
      </c>
      <c r="E58" s="58"/>
      <c r="F58" s="58">
        <f t="shared" si="3"/>
        <v>135.29606453</v>
      </c>
    </row>
    <row r="59" spans="2:6" ht="21.75" customHeight="1" x14ac:dyDescent="0.25">
      <c r="B59" s="37" t="s">
        <v>86</v>
      </c>
      <c r="C59" s="38">
        <f>SUM(C42:C58)</f>
        <v>484.54144489999999</v>
      </c>
      <c r="D59" s="38">
        <f>SUM(D42:D58)</f>
        <v>1240.1240506400002</v>
      </c>
      <c r="E59" s="38"/>
      <c r="F59" s="38">
        <f>SUM(F42:F58)</f>
        <v>1724.6654955400002</v>
      </c>
    </row>
    <row r="60" spans="2:6" ht="20.25" customHeight="1" x14ac:dyDescent="0.25">
      <c r="B60" s="18"/>
      <c r="C60" s="40"/>
      <c r="D60" s="41"/>
      <c r="E60" s="40"/>
      <c r="F60" s="34"/>
    </row>
    <row r="62" spans="2:6" ht="18.75" x14ac:dyDescent="0.3">
      <c r="B62" s="1" t="s">
        <v>8</v>
      </c>
    </row>
    <row r="64" spans="2:6" ht="36" customHeight="1" x14ac:dyDescent="0.25">
      <c r="B64" s="16" t="s">
        <v>40</v>
      </c>
      <c r="C64" s="21" t="s">
        <v>120</v>
      </c>
      <c r="D64" s="21" t="s">
        <v>121</v>
      </c>
      <c r="E64" s="21"/>
      <c r="F64" s="5" t="s">
        <v>119</v>
      </c>
    </row>
    <row r="65" spans="2:6" ht="20.25" customHeight="1" x14ac:dyDescent="0.25">
      <c r="B65" s="17" t="s">
        <v>142</v>
      </c>
      <c r="C65" s="58">
        <v>53.120621</v>
      </c>
      <c r="D65" s="58">
        <v>85.651261000000005</v>
      </c>
      <c r="E65" s="58"/>
      <c r="F65" s="58">
        <f>SUM(C65:E65)</f>
        <v>138.77188200000001</v>
      </c>
    </row>
    <row r="66" spans="2:6" ht="20.25" customHeight="1" x14ac:dyDescent="0.25">
      <c r="B66" s="17" t="s">
        <v>38</v>
      </c>
      <c r="C66" s="58">
        <v>13.53650318</v>
      </c>
      <c r="D66" s="58">
        <v>61.132966619999998</v>
      </c>
      <c r="E66" s="58"/>
      <c r="F66" s="58">
        <f>SUM(C66:E66)</f>
        <v>74.669469800000002</v>
      </c>
    </row>
    <row r="67" spans="2:6" ht="20.25" customHeight="1" x14ac:dyDescent="0.25">
      <c r="B67" s="17" t="s">
        <v>143</v>
      </c>
      <c r="C67" s="58">
        <v>20.310462000000001</v>
      </c>
      <c r="D67" s="58">
        <v>64.379698000000005</v>
      </c>
      <c r="E67" s="58"/>
      <c r="F67" s="58">
        <f>SUM(C67:E67)</f>
        <v>84.690160000000006</v>
      </c>
    </row>
    <row r="68" spans="2:6" ht="20.25" customHeight="1" x14ac:dyDescent="0.25">
      <c r="B68" s="17" t="s">
        <v>144</v>
      </c>
      <c r="C68" s="58">
        <v>34.268946979999996</v>
      </c>
      <c r="D68" s="58">
        <v>77.393635000000003</v>
      </c>
      <c r="E68" s="58"/>
      <c r="F68" s="58">
        <f t="shared" ref="F68:F69" si="4">SUM(C68:E68)</f>
        <v>111.66258198</v>
      </c>
    </row>
    <row r="69" spans="2:6" ht="20.25" customHeight="1" x14ac:dyDescent="0.25">
      <c r="B69" s="17" t="s">
        <v>145</v>
      </c>
      <c r="C69" s="58">
        <v>45.167225439999996</v>
      </c>
      <c r="D69" s="58">
        <v>77.848583000000005</v>
      </c>
      <c r="E69" s="58"/>
      <c r="F69" s="58">
        <f t="shared" si="4"/>
        <v>123.01580844</v>
      </c>
    </row>
    <row r="70" spans="2:6" ht="20.25" customHeight="1" x14ac:dyDescent="0.25">
      <c r="B70" s="17" t="s">
        <v>146</v>
      </c>
      <c r="C70" s="58">
        <v>51.701021880000006</v>
      </c>
      <c r="D70" s="58">
        <v>76.811869000000002</v>
      </c>
      <c r="E70" s="58"/>
      <c r="F70" s="58">
        <f>SUM(C70:E70)</f>
        <v>128.51289088000001</v>
      </c>
    </row>
    <row r="71" spans="2:6" ht="20.25" customHeight="1" x14ac:dyDescent="0.25">
      <c r="B71" s="17" t="s">
        <v>43</v>
      </c>
      <c r="C71" s="58">
        <v>31.36824863</v>
      </c>
      <c r="D71" s="58">
        <v>133.60686386</v>
      </c>
      <c r="E71" s="58"/>
      <c r="F71" s="58">
        <f>SUM(C71:E71)</f>
        <v>164.97511249000001</v>
      </c>
    </row>
    <row r="72" spans="2:6" ht="21" customHeight="1" x14ac:dyDescent="0.25">
      <c r="B72" s="37" t="s">
        <v>86</v>
      </c>
      <c r="C72" s="60">
        <f>SUM(C65:C71)</f>
        <v>249.47302911000003</v>
      </c>
      <c r="D72" s="60">
        <f>SUM(D65:D71)</f>
        <v>576.82487648000006</v>
      </c>
      <c r="E72" s="60"/>
      <c r="F72" s="60">
        <f>SUM(F65:F71)</f>
        <v>826.29790559000003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28F9B-8A31-4508-A262-CE96ABD61F7C}">
  <dimension ref="B2:D21"/>
  <sheetViews>
    <sheetView showGridLines="0" workbookViewId="0"/>
  </sheetViews>
  <sheetFormatPr defaultRowHeight="15" x14ac:dyDescent="0.25"/>
  <cols>
    <col min="1" max="1" width="5.5703125" customWidth="1"/>
    <col min="2" max="4" width="14.42578125" customWidth="1"/>
  </cols>
  <sheetData>
    <row r="2" spans="2:4" ht="18.75" x14ac:dyDescent="0.3">
      <c r="B2" s="1" t="s">
        <v>188</v>
      </c>
    </row>
    <row r="3" spans="2:4" ht="15.75" x14ac:dyDescent="0.25">
      <c r="B3" s="33" t="s">
        <v>191</v>
      </c>
    </row>
    <row r="5" spans="2:4" ht="36" customHeight="1" x14ac:dyDescent="0.25">
      <c r="B5" s="5" t="s">
        <v>1</v>
      </c>
      <c r="C5" s="5" t="s">
        <v>189</v>
      </c>
      <c r="D5" s="5" t="s">
        <v>190</v>
      </c>
    </row>
    <row r="6" spans="2:4" ht="19.5" customHeight="1" x14ac:dyDescent="0.25">
      <c r="B6" s="8">
        <v>43831</v>
      </c>
      <c r="C6" s="6">
        <v>245</v>
      </c>
      <c r="D6" s="6">
        <v>205</v>
      </c>
    </row>
    <row r="7" spans="2:4" ht="19.5" customHeight="1" x14ac:dyDescent="0.25">
      <c r="B7" s="8">
        <v>43862</v>
      </c>
      <c r="C7" s="6">
        <v>174</v>
      </c>
      <c r="D7" s="6">
        <v>141</v>
      </c>
    </row>
    <row r="8" spans="2:4" ht="19.5" customHeight="1" x14ac:dyDescent="0.25">
      <c r="B8" s="8">
        <v>43891</v>
      </c>
      <c r="C8" s="6">
        <v>748</v>
      </c>
      <c r="D8" s="6">
        <v>605</v>
      </c>
    </row>
    <row r="9" spans="2:4" ht="19.5" customHeight="1" x14ac:dyDescent="0.25">
      <c r="B9" s="8">
        <v>43922</v>
      </c>
      <c r="C9" s="6">
        <v>3118</v>
      </c>
      <c r="D9" s="6">
        <v>1732</v>
      </c>
    </row>
    <row r="10" spans="2:4" ht="19.5" customHeight="1" x14ac:dyDescent="0.25">
      <c r="B10" s="8">
        <v>43952</v>
      </c>
      <c r="C10" s="6">
        <v>1722</v>
      </c>
      <c r="D10" s="6">
        <v>887</v>
      </c>
    </row>
    <row r="11" spans="2:4" ht="19.5" customHeight="1" x14ac:dyDescent="0.25">
      <c r="B11" s="8">
        <v>43983</v>
      </c>
      <c r="C11" s="6">
        <v>1469</v>
      </c>
      <c r="D11" s="6">
        <v>718</v>
      </c>
    </row>
    <row r="12" spans="2:4" ht="19.5" customHeight="1" x14ac:dyDescent="0.25">
      <c r="B12" s="8">
        <v>44013</v>
      </c>
      <c r="C12" s="6">
        <v>738</v>
      </c>
      <c r="D12" s="6">
        <v>391</v>
      </c>
    </row>
    <row r="13" spans="2:4" ht="19.5" customHeight="1" x14ac:dyDescent="0.25">
      <c r="B13" s="8">
        <v>44044</v>
      </c>
      <c r="C13" s="6">
        <v>1150</v>
      </c>
      <c r="D13" s="6">
        <v>525</v>
      </c>
    </row>
    <row r="14" spans="2:4" ht="19.5" customHeight="1" x14ac:dyDescent="0.25">
      <c r="B14" s="8">
        <v>44075</v>
      </c>
      <c r="C14" s="6">
        <v>901</v>
      </c>
      <c r="D14" s="6">
        <v>553</v>
      </c>
    </row>
    <row r="15" spans="2:4" ht="19.5" customHeight="1" x14ac:dyDescent="0.25">
      <c r="B15" s="8">
        <v>44105</v>
      </c>
      <c r="C15" s="6">
        <v>485</v>
      </c>
      <c r="D15" s="6">
        <v>314</v>
      </c>
    </row>
    <row r="16" spans="2:4" ht="19.5" customHeight="1" x14ac:dyDescent="0.25">
      <c r="B16" s="8">
        <v>44136</v>
      </c>
      <c r="C16" s="6">
        <v>1542</v>
      </c>
      <c r="D16" s="6">
        <v>705</v>
      </c>
    </row>
    <row r="17" spans="2:4" ht="19.5" customHeight="1" x14ac:dyDescent="0.25">
      <c r="B17" s="8">
        <v>44166</v>
      </c>
      <c r="C17" s="6">
        <v>882</v>
      </c>
      <c r="D17" s="6">
        <v>487</v>
      </c>
    </row>
    <row r="18" spans="2:4" ht="19.5" customHeight="1" x14ac:dyDescent="0.25">
      <c r="B18" s="8">
        <v>44197</v>
      </c>
      <c r="C18" s="6">
        <v>1692</v>
      </c>
      <c r="D18" s="6">
        <v>871</v>
      </c>
    </row>
    <row r="19" spans="2:4" ht="19.5" customHeight="1" x14ac:dyDescent="0.25">
      <c r="B19" s="8">
        <v>44228</v>
      </c>
      <c r="C19" s="6">
        <v>1183</v>
      </c>
      <c r="D19" s="6">
        <v>620</v>
      </c>
    </row>
    <row r="20" spans="2:4" ht="19.5" customHeight="1" x14ac:dyDescent="0.25">
      <c r="B20" s="8">
        <v>44256</v>
      </c>
      <c r="C20" s="6">
        <v>1043</v>
      </c>
      <c r="D20" s="6">
        <v>483</v>
      </c>
    </row>
    <row r="21" spans="2:4" x14ac:dyDescent="0.25">
      <c r="B21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AE57A-9558-466B-A20B-9451ACCDE166}">
  <dimension ref="B2:F20"/>
  <sheetViews>
    <sheetView showGridLines="0" workbookViewId="0"/>
  </sheetViews>
  <sheetFormatPr defaultRowHeight="15" x14ac:dyDescent="0.25"/>
  <cols>
    <col min="1" max="1" width="5.42578125" customWidth="1"/>
    <col min="2" max="2" width="14.28515625" customWidth="1"/>
    <col min="3" max="5" width="17.5703125" customWidth="1"/>
  </cols>
  <sheetData>
    <row r="2" spans="2:6" ht="18.75" x14ac:dyDescent="0.3">
      <c r="B2" s="1" t="s">
        <v>11</v>
      </c>
    </row>
    <row r="3" spans="2:6" ht="16.5" customHeight="1" x14ac:dyDescent="0.25">
      <c r="B3" t="s">
        <v>0</v>
      </c>
    </row>
    <row r="5" spans="2:6" ht="45.75" customHeight="1" x14ac:dyDescent="0.25">
      <c r="B5" s="5" t="s">
        <v>1</v>
      </c>
      <c r="C5" s="5" t="s">
        <v>2</v>
      </c>
      <c r="D5" s="5" t="s">
        <v>3</v>
      </c>
      <c r="E5" s="5" t="s">
        <v>4</v>
      </c>
    </row>
    <row r="6" spans="2:6" ht="19.5" customHeight="1" x14ac:dyDescent="0.25">
      <c r="B6" s="4">
        <v>43952</v>
      </c>
      <c r="C6" s="6">
        <v>476800</v>
      </c>
      <c r="D6" s="7">
        <v>0.25543769420336443</v>
      </c>
      <c r="E6" s="7">
        <v>0.27595442984594704</v>
      </c>
      <c r="F6" s="3"/>
    </row>
    <row r="7" spans="2:6" ht="19.5" customHeight="1" x14ac:dyDescent="0.25">
      <c r="B7" s="4">
        <v>43983</v>
      </c>
      <c r="C7" s="6">
        <v>382000</v>
      </c>
      <c r="D7" s="7">
        <v>0.20499999999999999</v>
      </c>
      <c r="E7" s="7">
        <v>0.22475389744738611</v>
      </c>
      <c r="F7" s="3"/>
    </row>
    <row r="8" spans="2:6" ht="19.5" customHeight="1" x14ac:dyDescent="0.25">
      <c r="B8" s="4">
        <v>44013</v>
      </c>
      <c r="C8" s="6">
        <v>299500</v>
      </c>
      <c r="D8" s="7">
        <v>0.16045215900567877</v>
      </c>
      <c r="E8" s="7">
        <v>0.17767813607790942</v>
      </c>
      <c r="F8" s="3"/>
    </row>
    <row r="9" spans="2:6" ht="19.5" customHeight="1" x14ac:dyDescent="0.25">
      <c r="B9" s="4">
        <v>44044</v>
      </c>
      <c r="C9" s="6">
        <v>217700</v>
      </c>
      <c r="D9" s="7">
        <v>0.11662916532733313</v>
      </c>
      <c r="E9" s="7">
        <v>0.12555183637968978</v>
      </c>
      <c r="F9" s="3"/>
    </row>
    <row r="10" spans="2:6" ht="19.5" customHeight="1" x14ac:dyDescent="0.25">
      <c r="B10" s="4">
        <v>44075</v>
      </c>
      <c r="C10" s="6">
        <v>164100</v>
      </c>
      <c r="D10" s="7">
        <v>8.7913854066216657E-2</v>
      </c>
      <c r="E10" s="7">
        <v>9.3677108179697696E-2</v>
      </c>
      <c r="F10" s="3"/>
    </row>
    <row r="11" spans="2:6" ht="19.5" customHeight="1" x14ac:dyDescent="0.25">
      <c r="B11" s="4">
        <v>44105</v>
      </c>
      <c r="C11" s="6">
        <v>133100</v>
      </c>
      <c r="D11" s="7">
        <v>7.1306118075645561E-2</v>
      </c>
      <c r="E11" s="7">
        <v>7.9055915027081161E-2</v>
      </c>
      <c r="F11" s="3"/>
    </row>
    <row r="12" spans="2:6" ht="19.5" customHeight="1" x14ac:dyDescent="0.25">
      <c r="B12" s="4">
        <v>44136</v>
      </c>
      <c r="C12" s="6">
        <v>235300</v>
      </c>
      <c r="D12" s="7">
        <v>0.1260580735026251</v>
      </c>
      <c r="E12" s="7">
        <v>0.1274396109800614</v>
      </c>
      <c r="F12" s="3"/>
    </row>
    <row r="13" spans="2:6" ht="19.5" customHeight="1" x14ac:dyDescent="0.25">
      <c r="B13" s="4">
        <v>44166</v>
      </c>
      <c r="C13" s="6">
        <v>249000</v>
      </c>
      <c r="D13" s="7">
        <v>0.1333976213436194</v>
      </c>
      <c r="E13" s="7">
        <v>0.13173172892536042</v>
      </c>
      <c r="F13" s="3"/>
    </row>
    <row r="14" spans="2:6" ht="19.5" customHeight="1" x14ac:dyDescent="0.25">
      <c r="B14" s="4">
        <v>44197</v>
      </c>
      <c r="C14" s="6">
        <v>292200</v>
      </c>
      <c r="D14" s="7">
        <v>0.15862331035231531</v>
      </c>
      <c r="E14" s="7">
        <v>0.16183426185680969</v>
      </c>
      <c r="F14" s="3"/>
    </row>
    <row r="15" spans="2:6" ht="19.5" customHeight="1" x14ac:dyDescent="0.25">
      <c r="B15" s="4">
        <v>44228</v>
      </c>
      <c r="C15" s="6">
        <v>281600</v>
      </c>
      <c r="D15" s="7">
        <v>0.15286900819716628</v>
      </c>
      <c r="E15" s="7">
        <v>0.15101916213440236</v>
      </c>
      <c r="F15" s="3"/>
    </row>
    <row r="16" spans="2:6" x14ac:dyDescent="0.25">
      <c r="B16" s="2"/>
    </row>
    <row r="17" spans="2:2" x14ac:dyDescent="0.25">
      <c r="B17" s="2"/>
    </row>
    <row r="18" spans="2:2" x14ac:dyDescent="0.25">
      <c r="B18" s="2"/>
    </row>
    <row r="19" spans="2:2" x14ac:dyDescent="0.25">
      <c r="B19" s="2"/>
    </row>
    <row r="20" spans="2:2" x14ac:dyDescent="0.25">
      <c r="B20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AD3F8-7F34-4857-A1B2-C53A3BE14E54}">
  <dimension ref="B2:F22"/>
  <sheetViews>
    <sheetView showGridLines="0" workbookViewId="0"/>
  </sheetViews>
  <sheetFormatPr defaultRowHeight="15" x14ac:dyDescent="0.25"/>
  <cols>
    <col min="1" max="1" width="5.42578125" customWidth="1"/>
    <col min="2" max="2" width="20.85546875" customWidth="1"/>
    <col min="3" max="6" width="12.85546875" customWidth="1"/>
  </cols>
  <sheetData>
    <row r="2" spans="2:6" ht="18.75" x14ac:dyDescent="0.3">
      <c r="B2" s="1" t="s">
        <v>11</v>
      </c>
    </row>
    <row r="3" spans="2:6" ht="16.5" customHeight="1" x14ac:dyDescent="0.25">
      <c r="B3" t="s">
        <v>0</v>
      </c>
    </row>
    <row r="5" spans="2:6" ht="36" customHeight="1" x14ac:dyDescent="0.25">
      <c r="B5" s="5" t="s">
        <v>12</v>
      </c>
      <c r="C5" s="35" t="s">
        <v>76</v>
      </c>
      <c r="D5" s="35" t="s">
        <v>77</v>
      </c>
      <c r="E5" s="35" t="s">
        <v>78</v>
      </c>
      <c r="F5" s="35" t="s">
        <v>79</v>
      </c>
    </row>
    <row r="6" spans="2:6" ht="20.25" customHeight="1" x14ac:dyDescent="0.25">
      <c r="B6" s="13" t="s">
        <v>5</v>
      </c>
      <c r="C6" s="6">
        <v>58800</v>
      </c>
      <c r="D6" s="6">
        <v>37600</v>
      </c>
      <c r="E6" s="6">
        <v>15400</v>
      </c>
      <c r="F6" s="6">
        <v>36000</v>
      </c>
    </row>
    <row r="7" spans="2:6" ht="20.25" customHeight="1" x14ac:dyDescent="0.25">
      <c r="B7" s="13" t="s">
        <v>6</v>
      </c>
      <c r="C7" s="6">
        <v>132800</v>
      </c>
      <c r="D7" s="6">
        <v>85100</v>
      </c>
      <c r="E7" s="6">
        <v>39500</v>
      </c>
      <c r="F7" s="6">
        <v>79000</v>
      </c>
    </row>
    <row r="8" spans="2:6" ht="20.25" customHeight="1" x14ac:dyDescent="0.25">
      <c r="B8" s="13" t="s">
        <v>57</v>
      </c>
      <c r="C8" s="6">
        <v>201300</v>
      </c>
      <c r="D8" s="6">
        <v>124400</v>
      </c>
      <c r="E8" s="6">
        <v>53900</v>
      </c>
      <c r="F8" s="6">
        <v>118200</v>
      </c>
    </row>
    <row r="9" spans="2:6" ht="20.25" customHeight="1" x14ac:dyDescent="0.25">
      <c r="B9" s="13" t="s">
        <v>8</v>
      </c>
      <c r="C9" s="6">
        <v>83900</v>
      </c>
      <c r="D9" s="6">
        <v>52400</v>
      </c>
      <c r="E9" s="6">
        <v>24300</v>
      </c>
      <c r="F9" s="6">
        <v>48400</v>
      </c>
    </row>
    <row r="10" spans="2:6" ht="20.25" customHeight="1" x14ac:dyDescent="0.25">
      <c r="B10" s="8" t="s">
        <v>9</v>
      </c>
      <c r="C10" s="9">
        <v>476800</v>
      </c>
      <c r="D10" s="9">
        <v>299500</v>
      </c>
      <c r="E10" s="9">
        <v>133100</v>
      </c>
      <c r="F10" s="9">
        <v>281600</v>
      </c>
    </row>
    <row r="11" spans="2:6" ht="18.75" customHeight="1" x14ac:dyDescent="0.25">
      <c r="B11" s="12"/>
      <c r="C11" s="11"/>
      <c r="D11" s="11"/>
      <c r="E11" s="11"/>
      <c r="F11" s="11"/>
    </row>
    <row r="12" spans="2:6" ht="18.75" customHeight="1" x14ac:dyDescent="0.25">
      <c r="B12" s="12"/>
      <c r="C12" s="11"/>
      <c r="D12" s="11"/>
      <c r="E12" s="11"/>
      <c r="F12" s="11"/>
    </row>
    <row r="13" spans="2:6" ht="36.75" customHeight="1" x14ac:dyDescent="0.25">
      <c r="B13" s="5" t="s">
        <v>10</v>
      </c>
      <c r="C13" s="35" t="s">
        <v>76</v>
      </c>
      <c r="D13" s="35" t="s">
        <v>77</v>
      </c>
      <c r="E13" s="35" t="s">
        <v>78</v>
      </c>
      <c r="F13" s="35" t="s">
        <v>79</v>
      </c>
    </row>
    <row r="14" spans="2:6" ht="20.25" customHeight="1" x14ac:dyDescent="0.25">
      <c r="B14" s="13" t="s">
        <v>5</v>
      </c>
      <c r="C14" s="7">
        <v>0.26960110041265473</v>
      </c>
      <c r="D14" s="7">
        <v>0.17239798257679964</v>
      </c>
      <c r="E14" s="7">
        <v>7.0609812012838141E-2</v>
      </c>
      <c r="F14" s="7">
        <v>0.16506189821182943</v>
      </c>
    </row>
    <row r="15" spans="2:6" ht="20.25" customHeight="1" x14ac:dyDescent="0.25">
      <c r="B15" s="13" t="s">
        <v>6</v>
      </c>
      <c r="C15" s="7">
        <v>0.25851664395561613</v>
      </c>
      <c r="D15" s="7">
        <v>0.16566089157095581</v>
      </c>
      <c r="E15" s="7">
        <v>7.6893128284991244E-2</v>
      </c>
      <c r="F15" s="7">
        <v>0.15378625656998249</v>
      </c>
    </row>
    <row r="16" spans="2:6" ht="20.25" customHeight="1" x14ac:dyDescent="0.25">
      <c r="B16" s="13" t="s">
        <v>57</v>
      </c>
      <c r="C16" s="7">
        <v>0.24947329284917585</v>
      </c>
      <c r="D16" s="7">
        <v>0.1541702813235841</v>
      </c>
      <c r="E16" s="7">
        <v>6.6798859833932328E-2</v>
      </c>
      <c r="F16" s="7">
        <v>0.14648655347626718</v>
      </c>
    </row>
    <row r="17" spans="2:6" ht="20.25" customHeight="1" x14ac:dyDescent="0.25">
      <c r="B17" s="13" t="s">
        <v>8</v>
      </c>
      <c r="C17" s="7">
        <v>0.25587069228423298</v>
      </c>
      <c r="D17" s="7">
        <v>0.15980481854223849</v>
      </c>
      <c r="E17" s="7">
        <v>7.4107959743824336E-2</v>
      </c>
      <c r="F17" s="7">
        <v>0.14760597743214396</v>
      </c>
    </row>
    <row r="18" spans="2:6" ht="20.25" customHeight="1" x14ac:dyDescent="0.25">
      <c r="B18" s="8" t="s">
        <v>9</v>
      </c>
      <c r="C18" s="10">
        <v>0.25543769420336443</v>
      </c>
      <c r="D18" s="10">
        <v>0.16045215900567877</v>
      </c>
      <c r="E18" s="10">
        <v>7.1306118075645561E-2</v>
      </c>
      <c r="F18" s="10">
        <v>0.1508625308046716</v>
      </c>
    </row>
    <row r="19" spans="2:6" x14ac:dyDescent="0.25">
      <c r="B19" s="2"/>
    </row>
    <row r="20" spans="2:6" x14ac:dyDescent="0.25">
      <c r="B20" s="2"/>
    </row>
    <row r="21" spans="2:6" x14ac:dyDescent="0.25">
      <c r="B21" s="2"/>
    </row>
    <row r="22" spans="2:6" x14ac:dyDescent="0.25">
      <c r="B22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D019F-63B6-45EB-A0F5-8E1C05187DF3}">
  <dimension ref="B2:D57"/>
  <sheetViews>
    <sheetView showGridLines="0" workbookViewId="0"/>
  </sheetViews>
  <sheetFormatPr defaultRowHeight="15" x14ac:dyDescent="0.25"/>
  <cols>
    <col min="1" max="1" width="5.5703125" customWidth="1"/>
    <col min="2" max="2" width="25.85546875" customWidth="1"/>
    <col min="3" max="3" width="14.28515625" customWidth="1"/>
    <col min="4" max="4" width="13.85546875" customWidth="1"/>
  </cols>
  <sheetData>
    <row r="2" spans="2:4" ht="18.75" x14ac:dyDescent="0.3">
      <c r="B2" s="1" t="s">
        <v>47</v>
      </c>
      <c r="C2" s="1"/>
    </row>
    <row r="3" spans="2:4" x14ac:dyDescent="0.25">
      <c r="B3" t="s">
        <v>0</v>
      </c>
    </row>
    <row r="5" spans="2:4" ht="18.75" x14ac:dyDescent="0.3">
      <c r="B5" s="1" t="s">
        <v>5</v>
      </c>
      <c r="C5" s="1"/>
    </row>
    <row r="7" spans="2:4" ht="33" customHeight="1" x14ac:dyDescent="0.25">
      <c r="B7" s="16" t="s">
        <v>40</v>
      </c>
      <c r="C7" s="5" t="s">
        <v>48</v>
      </c>
      <c r="D7" s="5" t="s">
        <v>41</v>
      </c>
    </row>
    <row r="8" spans="2:4" s="15" customFormat="1" ht="20.25" customHeight="1" x14ac:dyDescent="0.25">
      <c r="B8" s="17" t="s">
        <v>13</v>
      </c>
      <c r="C8" s="6">
        <v>7000</v>
      </c>
      <c r="D8" s="7">
        <v>0.17101716727776023</v>
      </c>
    </row>
    <row r="9" spans="2:4" s="15" customFormat="1" ht="20.25" customHeight="1" x14ac:dyDescent="0.25">
      <c r="B9" s="17" t="s">
        <v>14</v>
      </c>
      <c r="C9" s="6">
        <v>5900</v>
      </c>
      <c r="D9" s="7">
        <v>0.160037179802619</v>
      </c>
    </row>
    <row r="10" spans="2:4" s="15" customFormat="1" ht="20.25" customHeight="1" x14ac:dyDescent="0.25">
      <c r="B10" s="17" t="s">
        <v>15</v>
      </c>
      <c r="C10" s="6">
        <v>6700</v>
      </c>
      <c r="D10" s="7">
        <v>0.16917321740009605</v>
      </c>
    </row>
    <row r="11" spans="2:4" s="15" customFormat="1" ht="20.25" customHeight="1" x14ac:dyDescent="0.25">
      <c r="B11" s="17" t="s">
        <v>16</v>
      </c>
      <c r="C11" s="6">
        <v>5800</v>
      </c>
      <c r="D11" s="7">
        <v>0.17717763640812331</v>
      </c>
    </row>
    <row r="12" spans="2:4" s="15" customFormat="1" ht="20.25" customHeight="1" x14ac:dyDescent="0.25">
      <c r="B12" s="17" t="s">
        <v>17</v>
      </c>
      <c r="C12" s="6">
        <v>10600</v>
      </c>
      <c r="D12" s="7">
        <v>0.16537937301226716</v>
      </c>
    </row>
    <row r="13" spans="2:4" x14ac:dyDescent="0.25">
      <c r="D13" s="3"/>
    </row>
    <row r="14" spans="2:4" x14ac:dyDescent="0.25">
      <c r="D14" s="3"/>
    </row>
    <row r="15" spans="2:4" x14ac:dyDescent="0.25">
      <c r="D15" s="3"/>
    </row>
    <row r="16" spans="2:4" x14ac:dyDescent="0.25">
      <c r="B16" s="14"/>
      <c r="C16" s="14"/>
      <c r="D16" s="3"/>
    </row>
    <row r="17" spans="2:4" x14ac:dyDescent="0.25">
      <c r="B17" s="14"/>
      <c r="C17" s="14"/>
      <c r="D17" s="3"/>
    </row>
    <row r="18" spans="2:4" x14ac:dyDescent="0.25">
      <c r="B18" s="14"/>
      <c r="C18" s="14"/>
      <c r="D18" s="3"/>
    </row>
    <row r="19" spans="2:4" ht="18.75" x14ac:dyDescent="0.3">
      <c r="B19" s="1" t="s">
        <v>6</v>
      </c>
      <c r="C19" s="1"/>
      <c r="D19" s="3"/>
    </row>
    <row r="20" spans="2:4" x14ac:dyDescent="0.25">
      <c r="B20" s="14"/>
      <c r="C20" s="14"/>
      <c r="D20" s="3"/>
    </row>
    <row r="21" spans="2:4" ht="30.75" customHeight="1" x14ac:dyDescent="0.25">
      <c r="B21" s="16" t="s">
        <v>40</v>
      </c>
      <c r="C21" s="5" t="s">
        <v>48</v>
      </c>
      <c r="D21" s="5" t="s">
        <v>41</v>
      </c>
    </row>
    <row r="22" spans="2:4" ht="20.25" customHeight="1" x14ac:dyDescent="0.25">
      <c r="B22" s="17" t="s">
        <v>18</v>
      </c>
      <c r="C22" s="6">
        <v>11500</v>
      </c>
      <c r="D22" s="7">
        <v>0.16464328002624934</v>
      </c>
    </row>
    <row r="23" spans="2:4" ht="20.25" customHeight="1" x14ac:dyDescent="0.25">
      <c r="B23" s="17" t="s">
        <v>19</v>
      </c>
      <c r="C23" s="6">
        <v>5100</v>
      </c>
      <c r="D23" s="7">
        <v>0.14382636112831484</v>
      </c>
    </row>
    <row r="24" spans="2:4" ht="20.25" customHeight="1" x14ac:dyDescent="0.25">
      <c r="B24" s="17" t="s">
        <v>20</v>
      </c>
      <c r="C24" s="6">
        <v>12100</v>
      </c>
      <c r="D24" s="7">
        <v>0.14262343317836756</v>
      </c>
    </row>
    <row r="25" spans="2:4" ht="20.25" customHeight="1" x14ac:dyDescent="0.25">
      <c r="B25" s="17" t="s">
        <v>21</v>
      </c>
      <c r="C25" s="6">
        <v>12400</v>
      </c>
      <c r="D25" s="7">
        <v>0.14225999239990328</v>
      </c>
    </row>
    <row r="26" spans="2:4" ht="20.25" customHeight="1" x14ac:dyDescent="0.25">
      <c r="B26" s="17" t="s">
        <v>22</v>
      </c>
      <c r="C26" s="6">
        <v>10900</v>
      </c>
      <c r="D26" s="7">
        <v>0.18140755255903551</v>
      </c>
    </row>
    <row r="27" spans="2:4" ht="20.25" customHeight="1" x14ac:dyDescent="0.25">
      <c r="B27" s="17" t="s">
        <v>23</v>
      </c>
      <c r="C27" s="6">
        <v>7100</v>
      </c>
      <c r="D27" s="7">
        <v>0.15535135849804985</v>
      </c>
    </row>
    <row r="28" spans="2:4" ht="20.25" customHeight="1" x14ac:dyDescent="0.25">
      <c r="B28" s="17" t="s">
        <v>24</v>
      </c>
      <c r="C28" s="6">
        <v>4500</v>
      </c>
      <c r="D28" s="7">
        <v>0.16194991314418067</v>
      </c>
    </row>
    <row r="29" spans="2:4" ht="20.25" customHeight="1" x14ac:dyDescent="0.25">
      <c r="B29" s="17" t="s">
        <v>25</v>
      </c>
      <c r="C29" s="6">
        <v>8500</v>
      </c>
      <c r="D29" s="7">
        <v>0.15478949577531617</v>
      </c>
    </row>
    <row r="30" spans="2:4" ht="20.25" customHeight="1" x14ac:dyDescent="0.25">
      <c r="B30" s="17" t="s">
        <v>26</v>
      </c>
      <c r="C30" s="6">
        <v>6900</v>
      </c>
      <c r="D30" s="7">
        <v>0.16922624733632155</v>
      </c>
    </row>
    <row r="31" spans="2:4" x14ac:dyDescent="0.25">
      <c r="D31" s="3"/>
    </row>
    <row r="32" spans="2:4" x14ac:dyDescent="0.25">
      <c r="D32" s="3"/>
    </row>
    <row r="33" spans="2:4" ht="18.75" x14ac:dyDescent="0.3">
      <c r="B33" s="1" t="s">
        <v>7</v>
      </c>
      <c r="C33" s="1"/>
      <c r="D33" s="3"/>
    </row>
    <row r="34" spans="2:4" ht="15" customHeight="1" x14ac:dyDescent="0.3">
      <c r="B34" s="1"/>
      <c r="C34" s="1"/>
      <c r="D34" s="3"/>
    </row>
    <row r="35" spans="2:4" ht="29.25" customHeight="1" x14ac:dyDescent="0.25">
      <c r="B35" s="16" t="s">
        <v>40</v>
      </c>
      <c r="C35" s="5" t="s">
        <v>48</v>
      </c>
      <c r="D35" s="5" t="s">
        <v>41</v>
      </c>
    </row>
    <row r="36" spans="2:4" ht="20.25" customHeight="1" x14ac:dyDescent="0.25">
      <c r="B36" s="17" t="s">
        <v>27</v>
      </c>
      <c r="C36" s="6">
        <v>9200</v>
      </c>
      <c r="D36" s="7">
        <v>0.15430392123807277</v>
      </c>
    </row>
    <row r="37" spans="2:4" ht="20.25" customHeight="1" x14ac:dyDescent="0.25">
      <c r="B37" s="17" t="s">
        <v>28</v>
      </c>
      <c r="C37" s="6">
        <v>10200</v>
      </c>
      <c r="D37" s="7">
        <v>0.16824153030652225</v>
      </c>
    </row>
    <row r="38" spans="2:4" ht="20.25" customHeight="1" x14ac:dyDescent="0.25">
      <c r="B38" s="17" t="s">
        <v>29</v>
      </c>
      <c r="C38" s="6">
        <v>8100</v>
      </c>
      <c r="D38" s="7">
        <v>0.14614449304030633</v>
      </c>
    </row>
    <row r="39" spans="2:4" ht="20.25" customHeight="1" x14ac:dyDescent="0.25">
      <c r="B39" s="17" t="s">
        <v>30</v>
      </c>
      <c r="C39" s="6">
        <v>6900</v>
      </c>
      <c r="D39" s="7">
        <v>0.15202066640395814</v>
      </c>
    </row>
    <row r="40" spans="2:4" ht="20.25" customHeight="1" x14ac:dyDescent="0.25">
      <c r="B40" s="17" t="s">
        <v>45</v>
      </c>
      <c r="C40" s="6">
        <v>7400</v>
      </c>
      <c r="D40" s="7">
        <v>0.15374714552626115</v>
      </c>
    </row>
    <row r="41" spans="2:4" ht="20.25" customHeight="1" x14ac:dyDescent="0.25">
      <c r="B41" s="17" t="s">
        <v>31</v>
      </c>
      <c r="C41" s="6">
        <v>11700</v>
      </c>
      <c r="D41" s="7">
        <v>0.14554681363075272</v>
      </c>
    </row>
    <row r="42" spans="2:4" ht="20.25" customHeight="1" x14ac:dyDescent="0.25">
      <c r="B42" s="17" t="s">
        <v>32</v>
      </c>
      <c r="C42" s="6">
        <v>7900</v>
      </c>
      <c r="D42" s="7">
        <v>0.15653887848625209</v>
      </c>
    </row>
    <row r="43" spans="2:4" ht="20.25" customHeight="1" x14ac:dyDescent="0.25">
      <c r="B43" s="17" t="s">
        <v>44</v>
      </c>
      <c r="C43" s="6">
        <v>16800</v>
      </c>
      <c r="D43" s="7">
        <v>0.13316652766194051</v>
      </c>
    </row>
    <row r="44" spans="2:4" ht="20.25" customHeight="1" x14ac:dyDescent="0.25">
      <c r="B44" s="17" t="s">
        <v>33</v>
      </c>
      <c r="C44" s="6">
        <v>6800</v>
      </c>
      <c r="D44" s="7">
        <v>0.15514245209676683</v>
      </c>
    </row>
    <row r="45" spans="2:4" ht="20.25" customHeight="1" x14ac:dyDescent="0.25">
      <c r="B45" s="17" t="s">
        <v>34</v>
      </c>
      <c r="C45" s="6">
        <v>7900</v>
      </c>
      <c r="D45" s="7">
        <v>0.12397777639053624</v>
      </c>
    </row>
    <row r="46" spans="2:4" ht="20.25" customHeight="1" x14ac:dyDescent="0.25">
      <c r="B46" s="17" t="s">
        <v>35</v>
      </c>
      <c r="C46" s="6">
        <v>8700</v>
      </c>
      <c r="D46" s="7">
        <v>0.16060151489897587</v>
      </c>
    </row>
    <row r="47" spans="2:4" ht="20.25" customHeight="1" x14ac:dyDescent="0.25">
      <c r="B47" s="17" t="s">
        <v>46</v>
      </c>
      <c r="C47" s="6">
        <v>8600</v>
      </c>
      <c r="D47" s="7">
        <v>0.14341046445624228</v>
      </c>
    </row>
    <row r="48" spans="2:4" ht="20.25" customHeight="1" x14ac:dyDescent="0.25">
      <c r="B48" s="17" t="s">
        <v>36</v>
      </c>
      <c r="C48" s="6">
        <v>8000</v>
      </c>
      <c r="D48" s="7">
        <v>0.15935939110441608</v>
      </c>
    </row>
    <row r="49" spans="2:4" ht="20.25" customHeight="1" x14ac:dyDescent="0.25">
      <c r="B49" s="18"/>
      <c r="C49" s="18"/>
      <c r="D49" s="19"/>
    </row>
    <row r="50" spans="2:4" ht="20.25" customHeight="1" x14ac:dyDescent="0.3">
      <c r="B50" s="1" t="s">
        <v>8</v>
      </c>
      <c r="C50" s="1"/>
      <c r="D50" s="19"/>
    </row>
    <row r="51" spans="2:4" ht="15" customHeight="1" x14ac:dyDescent="0.25">
      <c r="B51" s="18"/>
      <c r="C51" s="18"/>
      <c r="D51" s="19"/>
    </row>
    <row r="52" spans="2:4" ht="30" customHeight="1" x14ac:dyDescent="0.25">
      <c r="B52" s="16" t="s">
        <v>40</v>
      </c>
      <c r="C52" s="5" t="s">
        <v>48</v>
      </c>
      <c r="D52" s="5" t="s">
        <v>41</v>
      </c>
    </row>
    <row r="53" spans="2:4" ht="20.25" customHeight="1" x14ac:dyDescent="0.25">
      <c r="B53" s="17" t="s">
        <v>37</v>
      </c>
      <c r="C53" s="6">
        <v>12300</v>
      </c>
      <c r="D53" s="7">
        <v>0.1425603287175142</v>
      </c>
    </row>
    <row r="54" spans="2:4" ht="20.25" customHeight="1" x14ac:dyDescent="0.25">
      <c r="B54" s="17" t="s">
        <v>38</v>
      </c>
      <c r="C54" s="6">
        <v>5800</v>
      </c>
      <c r="D54" s="7">
        <v>0.15410769352415593</v>
      </c>
    </row>
    <row r="55" spans="2:4" ht="20.25" customHeight="1" x14ac:dyDescent="0.25">
      <c r="B55" s="17" t="s">
        <v>39</v>
      </c>
      <c r="C55" s="6">
        <v>5500</v>
      </c>
      <c r="D55" s="7">
        <v>0.14699593756681634</v>
      </c>
    </row>
    <row r="56" spans="2:4" ht="20.25" customHeight="1" x14ac:dyDescent="0.25">
      <c r="B56" s="17" t="s">
        <v>42</v>
      </c>
      <c r="C56" s="6">
        <v>12000</v>
      </c>
      <c r="D56" s="7">
        <v>0.15440111741866039</v>
      </c>
    </row>
    <row r="57" spans="2:4" ht="20.25" customHeight="1" x14ac:dyDescent="0.25">
      <c r="B57" s="17" t="s">
        <v>43</v>
      </c>
      <c r="C57" s="6">
        <v>12800</v>
      </c>
      <c r="D57" s="7">
        <v>0.15176087599881621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5E1F6-720F-4617-95F3-1A423A4CD359}">
  <dimension ref="B2:AA41"/>
  <sheetViews>
    <sheetView showGridLines="0" workbookViewId="0"/>
  </sheetViews>
  <sheetFormatPr defaultRowHeight="15" x14ac:dyDescent="0.25"/>
  <cols>
    <col min="1" max="1" width="5.5703125" customWidth="1"/>
    <col min="2" max="2" width="33.42578125" customWidth="1"/>
    <col min="3" max="7" width="9.85546875" customWidth="1"/>
    <col min="8" max="8" width="7.42578125" customWidth="1"/>
  </cols>
  <sheetData>
    <row r="2" spans="2:7" ht="18.75" x14ac:dyDescent="0.3">
      <c r="B2" s="1" t="s">
        <v>47</v>
      </c>
    </row>
    <row r="3" spans="2:7" x14ac:dyDescent="0.25">
      <c r="B3" t="s">
        <v>0</v>
      </c>
    </row>
    <row r="4" spans="2:7" x14ac:dyDescent="0.25">
      <c r="B4" t="s">
        <v>63</v>
      </c>
    </row>
    <row r="6" spans="2:7" ht="30.75" customHeight="1" x14ac:dyDescent="0.25">
      <c r="B6" s="21" t="s">
        <v>64</v>
      </c>
      <c r="C6" s="5" t="s">
        <v>5</v>
      </c>
      <c r="D6" s="5" t="s">
        <v>6</v>
      </c>
      <c r="E6" s="5" t="s">
        <v>57</v>
      </c>
      <c r="F6" s="5" t="s">
        <v>8</v>
      </c>
      <c r="G6" s="5" t="s">
        <v>9</v>
      </c>
    </row>
    <row r="7" spans="2:7" ht="20.25" customHeight="1" x14ac:dyDescent="0.25">
      <c r="B7" s="17" t="s">
        <v>62</v>
      </c>
      <c r="C7" s="7">
        <v>0.5956989247311828</v>
      </c>
      <c r="D7" s="7">
        <v>0.43388429752066116</v>
      </c>
      <c r="E7" s="7">
        <v>0.59587628865979381</v>
      </c>
      <c r="F7" s="7">
        <v>0.53125</v>
      </c>
      <c r="G7" s="7">
        <v>0.53289124668435017</v>
      </c>
    </row>
    <row r="8" spans="2:7" ht="20.25" customHeight="1" x14ac:dyDescent="0.25">
      <c r="B8" s="17" t="s">
        <v>58</v>
      </c>
      <c r="C8" s="7">
        <v>0.46486486486486489</v>
      </c>
      <c r="D8" s="7">
        <v>0.44240601503759397</v>
      </c>
      <c r="E8" s="7">
        <v>0.47284403669724773</v>
      </c>
      <c r="F8" s="7">
        <v>0.47333333333333333</v>
      </c>
      <c r="G8" s="7">
        <v>0.46358148893360163</v>
      </c>
    </row>
    <row r="9" spans="2:7" ht="20.25" customHeight="1" x14ac:dyDescent="0.25">
      <c r="B9" s="17" t="s">
        <v>49</v>
      </c>
      <c r="C9" s="7">
        <v>0.36078431372549019</v>
      </c>
      <c r="D9" s="7">
        <v>0.46704545454545454</v>
      </c>
      <c r="E9" s="7">
        <v>0.37734627831715212</v>
      </c>
      <c r="F9" s="7">
        <v>0.5131313131313131</v>
      </c>
      <c r="G9" s="7">
        <v>0.41749271137026239</v>
      </c>
    </row>
    <row r="10" spans="2:7" ht="20.25" customHeight="1" x14ac:dyDescent="0.25">
      <c r="B10" s="17" t="s">
        <v>61</v>
      </c>
      <c r="C10" s="7">
        <v>0.20208955223880598</v>
      </c>
      <c r="D10" s="7">
        <v>0.22344827586206897</v>
      </c>
      <c r="E10" s="7">
        <v>0.19967871485943775</v>
      </c>
      <c r="F10" s="7">
        <v>0.21535353535353535</v>
      </c>
      <c r="G10" s="7">
        <v>0.20889285714285713</v>
      </c>
    </row>
    <row r="11" spans="2:7" ht="20.25" customHeight="1" x14ac:dyDescent="0.25">
      <c r="B11" s="17" t="s">
        <v>59</v>
      </c>
      <c r="C11" s="7">
        <v>0.29333333333333333</v>
      </c>
      <c r="D11" s="7">
        <v>0.18899328859060402</v>
      </c>
      <c r="E11" s="7">
        <v>0.15389558232931727</v>
      </c>
      <c r="F11" s="7">
        <v>0.20188235294117646</v>
      </c>
      <c r="G11" s="7">
        <v>0.18085271317829457</v>
      </c>
    </row>
    <row r="12" spans="2:7" ht="20.25" customHeight="1" x14ac:dyDescent="0.25">
      <c r="B12" s="17" t="s">
        <v>50</v>
      </c>
      <c r="C12" s="7">
        <v>0.17023255813953489</v>
      </c>
      <c r="D12" s="7">
        <v>0.1525</v>
      </c>
      <c r="E12" s="7">
        <v>0.16166666666666665</v>
      </c>
      <c r="F12" s="7">
        <v>0.21859154929577465</v>
      </c>
      <c r="G12" s="7">
        <v>0.16853333333333334</v>
      </c>
    </row>
    <row r="13" spans="2:7" ht="20.25" customHeight="1" x14ac:dyDescent="0.25">
      <c r="B13" s="17" t="s">
        <v>51</v>
      </c>
      <c r="C13" s="7">
        <v>0.29462365591397849</v>
      </c>
      <c r="D13" s="7">
        <v>0.17148846960167716</v>
      </c>
      <c r="E13" s="7">
        <v>0.12877419354838709</v>
      </c>
      <c r="F13" s="7">
        <v>0.13653333333333334</v>
      </c>
      <c r="G13" s="7">
        <v>0.15127906976744185</v>
      </c>
    </row>
    <row r="14" spans="2:7" ht="20.25" customHeight="1" x14ac:dyDescent="0.25">
      <c r="B14" s="17" t="s">
        <v>52</v>
      </c>
      <c r="C14" s="7">
        <v>0.15245283018867925</v>
      </c>
      <c r="D14" s="7">
        <v>0.15570247933884299</v>
      </c>
      <c r="E14" s="7">
        <v>0.12520833333333334</v>
      </c>
      <c r="F14" s="7">
        <v>0.18606060606060607</v>
      </c>
      <c r="G14" s="7">
        <v>0.1463888888888889</v>
      </c>
    </row>
    <row r="15" spans="2:7" ht="20.25" customHeight="1" x14ac:dyDescent="0.25">
      <c r="B15" s="17" t="s">
        <v>60</v>
      </c>
      <c r="C15" s="7">
        <v>0.16816326530612244</v>
      </c>
      <c r="D15" s="7">
        <v>0.12880503144654087</v>
      </c>
      <c r="E15" s="7">
        <v>0.14378947368421052</v>
      </c>
      <c r="F15" s="7">
        <v>0.13142857142857142</v>
      </c>
      <c r="G15" s="7">
        <v>0.13917012448132779</v>
      </c>
    </row>
    <row r="16" spans="2:7" ht="20.25" customHeight="1" x14ac:dyDescent="0.25">
      <c r="B16" s="17" t="s">
        <v>53</v>
      </c>
      <c r="C16" s="7">
        <v>0.14634146341463414</v>
      </c>
      <c r="D16" s="7">
        <v>9.916434540389972E-2</v>
      </c>
      <c r="E16" s="7">
        <v>0.11067357512953369</v>
      </c>
      <c r="F16" s="7">
        <v>0.13425414364640884</v>
      </c>
      <c r="G16" s="7">
        <v>0.11433604932834178</v>
      </c>
    </row>
    <row r="17" spans="2:27" ht="20.25" customHeight="1" x14ac:dyDescent="0.25">
      <c r="B17" s="17" t="s">
        <v>54</v>
      </c>
      <c r="C17" s="7">
        <v>0.11833333333333333</v>
      </c>
      <c r="D17" s="7">
        <v>7.9529411764705876E-2</v>
      </c>
      <c r="E17" s="7">
        <v>8.0563380281690147E-2</v>
      </c>
      <c r="F17" s="7">
        <v>6.2040816326530614E-2</v>
      </c>
      <c r="G17" s="7">
        <v>8.1730769230769232E-2</v>
      </c>
    </row>
    <row r="18" spans="2:27" ht="20.25" customHeight="1" x14ac:dyDescent="0.25">
      <c r="B18" s="17" t="s">
        <v>55</v>
      </c>
      <c r="C18" s="7">
        <v>0.10810810810810811</v>
      </c>
      <c r="D18" s="7">
        <v>0.10111761575306014</v>
      </c>
      <c r="E18" s="7">
        <v>4.2161919712940123E-2</v>
      </c>
      <c r="F18" s="7">
        <v>0.13996316758747698</v>
      </c>
      <c r="G18" s="7">
        <v>6.9883966244725731E-2</v>
      </c>
    </row>
    <row r="19" spans="2:27" ht="20.25" customHeight="1" x14ac:dyDescent="0.25">
      <c r="B19" s="17" t="s">
        <v>56</v>
      </c>
      <c r="C19" s="7">
        <v>4.8484848484848485E-2</v>
      </c>
      <c r="D19" s="7">
        <v>5.4590163934426228E-2</v>
      </c>
      <c r="E19" s="7">
        <v>4.6091370558375637E-2</v>
      </c>
      <c r="F19" s="7">
        <v>5.6124031007751936E-2</v>
      </c>
      <c r="G19" s="7">
        <v>5.0189098998887655E-2</v>
      </c>
    </row>
    <row r="20" spans="2:27" x14ac:dyDescent="0.25">
      <c r="C20" s="3"/>
      <c r="D20" s="3"/>
      <c r="E20" s="3"/>
      <c r="F20" s="3"/>
      <c r="G20" s="3"/>
    </row>
    <row r="28" spans="2:27" ht="30" x14ac:dyDescent="0.25">
      <c r="B28" s="21" t="s">
        <v>65</v>
      </c>
      <c r="C28" s="5" t="s">
        <v>5</v>
      </c>
      <c r="D28" s="5" t="s">
        <v>6</v>
      </c>
      <c r="E28" s="5" t="s">
        <v>57</v>
      </c>
      <c r="F28" s="5" t="s">
        <v>8</v>
      </c>
      <c r="G28" s="5" t="s">
        <v>9</v>
      </c>
    </row>
    <row r="29" spans="2:27" ht="20.25" customHeight="1" x14ac:dyDescent="0.25">
      <c r="B29" s="17" t="s">
        <v>62</v>
      </c>
      <c r="C29" s="6">
        <v>2770</v>
      </c>
      <c r="D29" s="6">
        <v>5250</v>
      </c>
      <c r="E29" s="6">
        <v>8670</v>
      </c>
      <c r="F29" s="6">
        <v>3400</v>
      </c>
      <c r="G29" s="6">
        <f t="shared" ref="G29:G41" si="0">SUM(C29:F29)</f>
        <v>20090</v>
      </c>
    </row>
    <row r="30" spans="2:27" ht="20.25" customHeight="1" x14ac:dyDescent="0.25">
      <c r="B30" s="17" t="s">
        <v>58</v>
      </c>
      <c r="C30" s="6">
        <v>8600</v>
      </c>
      <c r="D30" s="6">
        <v>14710</v>
      </c>
      <c r="E30" s="6">
        <v>25770</v>
      </c>
      <c r="F30" s="6">
        <v>8520</v>
      </c>
      <c r="G30" s="6">
        <f t="shared" si="0"/>
        <v>57600</v>
      </c>
    </row>
    <row r="31" spans="2:27" ht="20.25" customHeight="1" x14ac:dyDescent="0.25">
      <c r="B31" s="17" t="s">
        <v>49</v>
      </c>
      <c r="C31" s="6">
        <v>1840</v>
      </c>
      <c r="D31" s="6">
        <v>4110</v>
      </c>
      <c r="E31" s="6">
        <v>5830</v>
      </c>
      <c r="F31" s="6">
        <v>2540</v>
      </c>
      <c r="G31" s="6">
        <f t="shared" si="0"/>
        <v>14320</v>
      </c>
      <c r="AA31" s="20"/>
    </row>
    <row r="32" spans="2:27" ht="20.25" customHeight="1" x14ac:dyDescent="0.25">
      <c r="B32" s="17" t="s">
        <v>61</v>
      </c>
      <c r="C32" s="6">
        <v>6770</v>
      </c>
      <c r="D32" s="6">
        <v>16200</v>
      </c>
      <c r="E32" s="6">
        <v>24860</v>
      </c>
      <c r="F32" s="6">
        <v>10660</v>
      </c>
      <c r="G32" s="6">
        <f t="shared" si="0"/>
        <v>58490</v>
      </c>
    </row>
    <row r="33" spans="2:7" ht="20.25" customHeight="1" x14ac:dyDescent="0.25">
      <c r="B33" s="17" t="s">
        <v>59</v>
      </c>
      <c r="C33" s="6">
        <v>2420</v>
      </c>
      <c r="D33" s="6">
        <v>7040</v>
      </c>
      <c r="E33" s="6">
        <v>9580</v>
      </c>
      <c r="F33" s="6">
        <v>4290</v>
      </c>
      <c r="G33" s="6">
        <f t="shared" si="0"/>
        <v>23330</v>
      </c>
    </row>
    <row r="34" spans="2:7" ht="20.25" customHeight="1" x14ac:dyDescent="0.25">
      <c r="B34" s="17" t="s">
        <v>50</v>
      </c>
      <c r="C34" s="6">
        <v>1830</v>
      </c>
      <c r="D34" s="6">
        <v>5490</v>
      </c>
      <c r="E34" s="6">
        <v>7760</v>
      </c>
      <c r="F34" s="6">
        <v>3880</v>
      </c>
      <c r="G34" s="6">
        <f t="shared" si="0"/>
        <v>18960</v>
      </c>
    </row>
    <row r="35" spans="2:7" ht="20.25" customHeight="1" x14ac:dyDescent="0.25">
      <c r="B35" s="17" t="s">
        <v>51</v>
      </c>
      <c r="C35" s="6">
        <v>1370</v>
      </c>
      <c r="D35" s="6">
        <v>4090</v>
      </c>
      <c r="E35" s="6">
        <v>4990</v>
      </c>
      <c r="F35" s="6">
        <v>2560</v>
      </c>
      <c r="G35" s="6">
        <f t="shared" si="0"/>
        <v>13010</v>
      </c>
    </row>
    <row r="36" spans="2:7" ht="20.25" customHeight="1" x14ac:dyDescent="0.25">
      <c r="B36" s="17" t="s">
        <v>52</v>
      </c>
      <c r="C36" s="6">
        <v>2020</v>
      </c>
      <c r="D36" s="6">
        <v>4710</v>
      </c>
      <c r="E36" s="6">
        <v>6010</v>
      </c>
      <c r="F36" s="6">
        <v>3070</v>
      </c>
      <c r="G36" s="6">
        <f t="shared" si="0"/>
        <v>15810</v>
      </c>
    </row>
    <row r="37" spans="2:7" ht="20.25" customHeight="1" x14ac:dyDescent="0.25">
      <c r="B37" s="17" t="s">
        <v>60</v>
      </c>
      <c r="C37" s="6">
        <v>2060</v>
      </c>
      <c r="D37" s="6">
        <v>5120</v>
      </c>
      <c r="E37" s="6">
        <v>6830</v>
      </c>
      <c r="F37" s="6">
        <v>2760</v>
      </c>
      <c r="G37" s="6">
        <f t="shared" si="0"/>
        <v>16770</v>
      </c>
    </row>
    <row r="38" spans="2:7" ht="20.25" customHeight="1" x14ac:dyDescent="0.25">
      <c r="B38" s="17" t="s">
        <v>53</v>
      </c>
      <c r="C38" s="6">
        <v>1650</v>
      </c>
      <c r="D38" s="6">
        <v>3560</v>
      </c>
      <c r="E38" s="6">
        <v>5340</v>
      </c>
      <c r="F38" s="6">
        <v>2430</v>
      </c>
      <c r="G38" s="6">
        <f t="shared" si="0"/>
        <v>12980</v>
      </c>
    </row>
    <row r="39" spans="2:7" ht="20.25" customHeight="1" x14ac:dyDescent="0.25">
      <c r="B39" s="17" t="s">
        <v>54</v>
      </c>
      <c r="C39" s="6">
        <v>2130</v>
      </c>
      <c r="D39" s="6">
        <v>3380</v>
      </c>
      <c r="E39" s="6">
        <v>5720</v>
      </c>
      <c r="F39" s="6">
        <v>1520</v>
      </c>
      <c r="G39" s="6">
        <f t="shared" si="0"/>
        <v>12750</v>
      </c>
    </row>
    <row r="40" spans="2:7" ht="20.25" customHeight="1" x14ac:dyDescent="0.25">
      <c r="B40" s="17" t="s">
        <v>55</v>
      </c>
      <c r="C40" s="6">
        <v>380</v>
      </c>
      <c r="D40" s="6">
        <v>950</v>
      </c>
      <c r="E40" s="6">
        <v>940</v>
      </c>
      <c r="F40" s="6">
        <v>380</v>
      </c>
      <c r="G40" s="6">
        <f t="shared" si="0"/>
        <v>2650</v>
      </c>
    </row>
    <row r="41" spans="2:7" ht="20.25" customHeight="1" x14ac:dyDescent="0.25">
      <c r="B41" s="17" t="s">
        <v>56</v>
      </c>
      <c r="C41" s="6">
        <v>1600</v>
      </c>
      <c r="D41" s="6">
        <v>3330</v>
      </c>
      <c r="E41" s="6">
        <v>4540</v>
      </c>
      <c r="F41" s="6">
        <v>1810</v>
      </c>
      <c r="G41" s="6">
        <f t="shared" si="0"/>
        <v>11280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36793-4102-481E-B8E2-3B68A729FFE7}">
  <dimension ref="B2:L12"/>
  <sheetViews>
    <sheetView showGridLines="0" workbookViewId="0"/>
  </sheetViews>
  <sheetFormatPr defaultRowHeight="15" x14ac:dyDescent="0.25"/>
  <cols>
    <col min="1" max="1" width="5.5703125" customWidth="1"/>
    <col min="2" max="2" width="31.85546875" customWidth="1"/>
    <col min="3" max="5" width="12.42578125" customWidth="1"/>
  </cols>
  <sheetData>
    <row r="2" spans="2:12" ht="18.75" x14ac:dyDescent="0.3">
      <c r="B2" s="1" t="s">
        <v>74</v>
      </c>
    </row>
    <row r="3" spans="2:12" ht="15.75" x14ac:dyDescent="0.25">
      <c r="B3" s="33" t="s">
        <v>75</v>
      </c>
    </row>
    <row r="5" spans="2:12" ht="30" customHeight="1" x14ac:dyDescent="0.25">
      <c r="B5" s="29" t="s">
        <v>9</v>
      </c>
      <c r="C5" s="21" t="s">
        <v>66</v>
      </c>
      <c r="D5" s="21" t="s">
        <v>67</v>
      </c>
      <c r="E5" s="21" t="s">
        <v>68</v>
      </c>
    </row>
    <row r="6" spans="2:12" ht="20.25" customHeight="1" x14ac:dyDescent="0.25">
      <c r="B6" s="17" t="s">
        <v>70</v>
      </c>
      <c r="C6" s="6">
        <v>253200</v>
      </c>
      <c r="D6" s="6">
        <v>252500</v>
      </c>
      <c r="E6" s="6">
        <v>252500</v>
      </c>
    </row>
    <row r="7" spans="2:12" ht="20.25" customHeight="1" x14ac:dyDescent="0.25">
      <c r="B7" s="17" t="s">
        <v>69</v>
      </c>
      <c r="C7" s="6">
        <v>194500</v>
      </c>
      <c r="D7" s="6">
        <v>174800</v>
      </c>
      <c r="E7" s="6">
        <v>164800</v>
      </c>
      <c r="H7" s="22"/>
      <c r="I7" s="22"/>
      <c r="J7" s="23"/>
      <c r="K7" s="24"/>
      <c r="L7" s="25"/>
    </row>
    <row r="8" spans="2:12" ht="20.25" customHeight="1" x14ac:dyDescent="0.25">
      <c r="B8" s="17" t="s">
        <v>72</v>
      </c>
      <c r="C8" s="26">
        <v>613.19999999999993</v>
      </c>
      <c r="D8" s="27">
        <v>478.29999999999995</v>
      </c>
      <c r="E8" s="26">
        <v>507.8</v>
      </c>
    </row>
    <row r="9" spans="2:12" ht="20.25" customHeight="1" x14ac:dyDescent="0.25">
      <c r="B9" s="17" t="s">
        <v>83</v>
      </c>
      <c r="C9" s="6">
        <v>3200</v>
      </c>
      <c r="D9" s="6">
        <v>2700</v>
      </c>
      <c r="E9" s="6">
        <v>3100</v>
      </c>
    </row>
    <row r="10" spans="2:12" ht="20.25" customHeight="1" x14ac:dyDescent="0.25">
      <c r="B10" s="17" t="s">
        <v>71</v>
      </c>
      <c r="C10" s="28">
        <v>0.77</v>
      </c>
      <c r="D10" s="28">
        <v>0.69</v>
      </c>
      <c r="E10" s="28">
        <v>0.65</v>
      </c>
    </row>
    <row r="12" spans="2:12" x14ac:dyDescent="0.25">
      <c r="B12" s="31" t="s">
        <v>73</v>
      </c>
      <c r="C12" s="32">
        <f>SUM(C8:E8)</f>
        <v>1599.3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FFDA6-ECFC-4D1F-B2E4-37D83DEFF84D}">
  <dimension ref="B2:L44"/>
  <sheetViews>
    <sheetView showGridLines="0" workbookViewId="0"/>
  </sheetViews>
  <sheetFormatPr defaultRowHeight="15" x14ac:dyDescent="0.25"/>
  <cols>
    <col min="1" max="1" width="5.5703125" customWidth="1"/>
    <col min="2" max="2" width="31.85546875" customWidth="1"/>
    <col min="3" max="5" width="12.42578125" customWidth="1"/>
  </cols>
  <sheetData>
    <row r="2" spans="2:12" ht="18.75" x14ac:dyDescent="0.3">
      <c r="B2" s="1" t="s">
        <v>74</v>
      </c>
    </row>
    <row r="3" spans="2:12" ht="15.75" x14ac:dyDescent="0.25">
      <c r="B3" s="33" t="s">
        <v>75</v>
      </c>
    </row>
    <row r="5" spans="2:12" ht="30" customHeight="1" x14ac:dyDescent="0.25">
      <c r="B5" s="29" t="s">
        <v>5</v>
      </c>
      <c r="C5" s="21" t="s">
        <v>66</v>
      </c>
      <c r="D5" s="21" t="s">
        <v>67</v>
      </c>
      <c r="E5" s="21" t="s">
        <v>68</v>
      </c>
    </row>
    <row r="6" spans="2:12" ht="20.25" customHeight="1" x14ac:dyDescent="0.25">
      <c r="B6" s="17" t="s">
        <v>70</v>
      </c>
      <c r="C6" s="6">
        <v>37300</v>
      </c>
      <c r="D6" s="6">
        <v>37000</v>
      </c>
      <c r="E6" s="6">
        <v>37000</v>
      </c>
    </row>
    <row r="7" spans="2:12" ht="20.25" customHeight="1" x14ac:dyDescent="0.25">
      <c r="B7" s="17" t="s">
        <v>69</v>
      </c>
      <c r="C7" s="6">
        <v>28100</v>
      </c>
      <c r="D7" s="6">
        <v>24800</v>
      </c>
      <c r="E7" s="6">
        <v>23400</v>
      </c>
      <c r="H7" s="22"/>
      <c r="I7" s="22"/>
      <c r="J7" s="23"/>
      <c r="K7" s="24"/>
      <c r="L7" s="25"/>
    </row>
    <row r="8" spans="2:12" ht="20.25" customHeight="1" x14ac:dyDescent="0.25">
      <c r="B8" s="17" t="s">
        <v>72</v>
      </c>
      <c r="C8" s="26">
        <v>84.5</v>
      </c>
      <c r="D8" s="26">
        <v>64.599999999999994</v>
      </c>
      <c r="E8" s="26">
        <v>68.2</v>
      </c>
    </row>
    <row r="9" spans="2:12" ht="20.25" customHeight="1" x14ac:dyDescent="0.25">
      <c r="B9" s="17" t="s">
        <v>83</v>
      </c>
      <c r="C9" s="6">
        <v>3000</v>
      </c>
      <c r="D9" s="6">
        <v>2600</v>
      </c>
      <c r="E9" s="6">
        <v>2900</v>
      </c>
    </row>
    <row r="10" spans="2:12" ht="20.25" customHeight="1" x14ac:dyDescent="0.25">
      <c r="B10" s="17" t="s">
        <v>71</v>
      </c>
      <c r="C10" s="28">
        <v>0.75</v>
      </c>
      <c r="D10" s="28">
        <v>0.67</v>
      </c>
      <c r="E10" s="28">
        <v>0.63</v>
      </c>
    </row>
    <row r="12" spans="2:12" x14ac:dyDescent="0.25">
      <c r="B12" s="31" t="s">
        <v>73</v>
      </c>
      <c r="C12" s="32">
        <f>SUM(C8:E8)</f>
        <v>217.3</v>
      </c>
    </row>
    <row r="15" spans="2:12" ht="30" customHeight="1" x14ac:dyDescent="0.25">
      <c r="B15" s="29" t="s">
        <v>6</v>
      </c>
      <c r="C15" s="21" t="s">
        <v>66</v>
      </c>
      <c r="D15" s="21" t="s">
        <v>67</v>
      </c>
      <c r="E15" s="21" t="s">
        <v>68</v>
      </c>
    </row>
    <row r="16" spans="2:12" ht="20.25" customHeight="1" x14ac:dyDescent="0.25">
      <c r="B16" s="17" t="s">
        <v>70</v>
      </c>
      <c r="C16" s="6">
        <v>65900</v>
      </c>
      <c r="D16" s="6">
        <v>65700</v>
      </c>
      <c r="E16" s="6">
        <v>37000</v>
      </c>
    </row>
    <row r="17" spans="2:5" ht="20.25" customHeight="1" x14ac:dyDescent="0.25">
      <c r="B17" s="17" t="s">
        <v>69</v>
      </c>
      <c r="C17" s="6">
        <v>50600</v>
      </c>
      <c r="D17" s="6">
        <v>45500</v>
      </c>
      <c r="E17" s="6">
        <v>42700</v>
      </c>
    </row>
    <row r="18" spans="2:5" ht="20.25" customHeight="1" x14ac:dyDescent="0.25">
      <c r="B18" s="17" t="s">
        <v>72</v>
      </c>
      <c r="C18" s="26">
        <v>163.30000000000001</v>
      </c>
      <c r="D18" s="26">
        <v>127.4</v>
      </c>
      <c r="E18" s="26">
        <v>134.80000000000001</v>
      </c>
    </row>
    <row r="19" spans="2:5" ht="20.25" customHeight="1" x14ac:dyDescent="0.25">
      <c r="B19" s="17" t="s">
        <v>83</v>
      </c>
      <c r="C19" s="6">
        <v>3200</v>
      </c>
      <c r="D19" s="6">
        <v>2800</v>
      </c>
      <c r="E19" s="6">
        <v>3200</v>
      </c>
    </row>
    <row r="20" spans="2:5" ht="20.25" customHeight="1" x14ac:dyDescent="0.25">
      <c r="B20" s="17" t="s">
        <v>71</v>
      </c>
      <c r="C20" s="28">
        <v>0.77</v>
      </c>
      <c r="D20" s="28">
        <v>0.69</v>
      </c>
      <c r="E20" s="28">
        <v>0.65</v>
      </c>
    </row>
    <row r="22" spans="2:5" x14ac:dyDescent="0.25">
      <c r="B22" s="31" t="s">
        <v>73</v>
      </c>
      <c r="C22" s="32">
        <f>SUM(C18:E18)</f>
        <v>425.50000000000006</v>
      </c>
    </row>
    <row r="23" spans="2:5" x14ac:dyDescent="0.25">
      <c r="B23" s="31"/>
      <c r="C23" s="32"/>
    </row>
    <row r="25" spans="2:5" ht="30.75" customHeight="1" x14ac:dyDescent="0.25">
      <c r="B25" s="29" t="s">
        <v>57</v>
      </c>
      <c r="C25" s="21" t="s">
        <v>66</v>
      </c>
      <c r="D25" s="21" t="s">
        <v>67</v>
      </c>
      <c r="E25" s="21" t="s">
        <v>68</v>
      </c>
    </row>
    <row r="26" spans="2:5" ht="20.25" customHeight="1" x14ac:dyDescent="0.25">
      <c r="B26" s="17" t="s">
        <v>70</v>
      </c>
      <c r="C26" s="6">
        <v>106300</v>
      </c>
      <c r="D26" s="6">
        <v>106100</v>
      </c>
      <c r="E26" s="6">
        <v>106100</v>
      </c>
    </row>
    <row r="27" spans="2:5" ht="20.25" customHeight="1" x14ac:dyDescent="0.25">
      <c r="B27" s="17" t="s">
        <v>69</v>
      </c>
      <c r="C27" s="6">
        <v>81200</v>
      </c>
      <c r="D27" s="6">
        <v>72700</v>
      </c>
      <c r="E27" s="6">
        <v>68400</v>
      </c>
    </row>
    <row r="28" spans="2:5" ht="20.25" customHeight="1" x14ac:dyDescent="0.25">
      <c r="B28" s="17" t="s">
        <v>72</v>
      </c>
      <c r="C28" s="26">
        <v>253.1</v>
      </c>
      <c r="D28" s="26">
        <v>196.7</v>
      </c>
      <c r="E28" s="26">
        <v>208.6</v>
      </c>
    </row>
    <row r="29" spans="2:5" ht="20.25" customHeight="1" x14ac:dyDescent="0.25">
      <c r="B29" s="17" t="s">
        <v>83</v>
      </c>
      <c r="C29" s="6">
        <v>3100</v>
      </c>
      <c r="D29" s="6">
        <v>2700</v>
      </c>
      <c r="E29" s="6">
        <v>3000</v>
      </c>
    </row>
    <row r="30" spans="2:5" ht="20.25" customHeight="1" x14ac:dyDescent="0.25">
      <c r="B30" s="17" t="s">
        <v>71</v>
      </c>
      <c r="C30" s="28">
        <v>0.76</v>
      </c>
      <c r="D30" s="28">
        <v>0.69</v>
      </c>
      <c r="E30" s="28">
        <v>0.64</v>
      </c>
    </row>
    <row r="32" spans="2:5" x14ac:dyDescent="0.25">
      <c r="B32" s="31" t="s">
        <v>73</v>
      </c>
      <c r="C32" s="32">
        <f>SUM(C28:E28)</f>
        <v>658.4</v>
      </c>
    </row>
    <row r="33" spans="2:5" x14ac:dyDescent="0.25">
      <c r="B33" s="31"/>
      <c r="C33" s="32"/>
    </row>
    <row r="35" spans="2:5" ht="30" customHeight="1" x14ac:dyDescent="0.25">
      <c r="B35" s="29" t="s">
        <v>8</v>
      </c>
      <c r="C35" s="21" t="s">
        <v>66</v>
      </c>
      <c r="D35" s="21" t="s">
        <v>67</v>
      </c>
      <c r="E35" s="21" t="s">
        <v>68</v>
      </c>
    </row>
    <row r="36" spans="2:5" ht="20.25" customHeight="1" x14ac:dyDescent="0.25">
      <c r="B36" s="17" t="s">
        <v>70</v>
      </c>
      <c r="C36" s="6">
        <v>43700</v>
      </c>
      <c r="D36" s="6">
        <v>43700</v>
      </c>
      <c r="E36" s="6">
        <v>43700</v>
      </c>
    </row>
    <row r="37" spans="2:5" ht="20.25" customHeight="1" x14ac:dyDescent="0.25">
      <c r="B37" s="17" t="s">
        <v>69</v>
      </c>
      <c r="C37" s="6">
        <v>34600</v>
      </c>
      <c r="D37" s="6">
        <v>31800</v>
      </c>
      <c r="E37" s="6">
        <v>30300</v>
      </c>
    </row>
    <row r="38" spans="2:5" ht="20.25" customHeight="1" x14ac:dyDescent="0.25">
      <c r="B38" s="17" t="s">
        <v>72</v>
      </c>
      <c r="C38" s="26">
        <v>112.3</v>
      </c>
      <c r="D38" s="26">
        <v>89.6</v>
      </c>
      <c r="E38" s="26">
        <v>96.2</v>
      </c>
    </row>
    <row r="39" spans="2:5" ht="20.25" customHeight="1" x14ac:dyDescent="0.25">
      <c r="B39" s="17" t="s">
        <v>83</v>
      </c>
      <c r="C39" s="6">
        <v>3200</v>
      </c>
      <c r="D39" s="6">
        <v>2800</v>
      </c>
      <c r="E39" s="6">
        <v>3200</v>
      </c>
    </row>
    <row r="40" spans="2:5" ht="20.25" customHeight="1" x14ac:dyDescent="0.25">
      <c r="B40" s="17" t="s">
        <v>71</v>
      </c>
      <c r="C40" s="28">
        <v>0.79</v>
      </c>
      <c r="D40" s="28">
        <v>0.73</v>
      </c>
      <c r="E40" s="28">
        <v>0.69</v>
      </c>
    </row>
    <row r="42" spans="2:5" x14ac:dyDescent="0.25">
      <c r="B42" s="31" t="s">
        <v>73</v>
      </c>
      <c r="C42" s="32">
        <f>SUM(C38:E38)</f>
        <v>298.09999999999997</v>
      </c>
    </row>
    <row r="44" spans="2:5" x14ac:dyDescent="0.25">
      <c r="C44" s="30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D74DC-CB4D-4FC8-B17F-AC347000255D}">
  <dimension ref="B2:F61"/>
  <sheetViews>
    <sheetView showGridLines="0" workbookViewId="0"/>
  </sheetViews>
  <sheetFormatPr defaultRowHeight="15" x14ac:dyDescent="0.25"/>
  <cols>
    <col min="1" max="1" width="5.5703125" customWidth="1"/>
    <col min="2" max="2" width="23.7109375" customWidth="1"/>
    <col min="3" max="3" width="12.85546875" customWidth="1"/>
    <col min="4" max="4" width="15" customWidth="1"/>
    <col min="5" max="6" width="12.85546875" customWidth="1"/>
  </cols>
  <sheetData>
    <row r="2" spans="2:6" ht="18.75" x14ac:dyDescent="0.3">
      <c r="B2" s="1" t="s">
        <v>80</v>
      </c>
    </row>
    <row r="3" spans="2:6" ht="15.75" x14ac:dyDescent="0.25">
      <c r="B3" s="33" t="s">
        <v>75</v>
      </c>
    </row>
    <row r="5" spans="2:6" ht="18.75" x14ac:dyDescent="0.3">
      <c r="B5" s="1" t="s">
        <v>5</v>
      </c>
    </row>
    <row r="7" spans="2:6" ht="34.5" customHeight="1" x14ac:dyDescent="0.25">
      <c r="B7" s="16" t="s">
        <v>40</v>
      </c>
      <c r="C7" s="5" t="s">
        <v>84</v>
      </c>
      <c r="D7" s="5" t="s">
        <v>81</v>
      </c>
      <c r="E7" s="5" t="s">
        <v>82</v>
      </c>
      <c r="F7" s="5" t="s">
        <v>85</v>
      </c>
    </row>
    <row r="8" spans="2:6" ht="20.25" customHeight="1" x14ac:dyDescent="0.25">
      <c r="B8" s="17" t="s">
        <v>13</v>
      </c>
      <c r="C8" s="6">
        <v>3800</v>
      </c>
      <c r="D8" s="36">
        <v>10.8</v>
      </c>
      <c r="E8" s="6">
        <v>2900</v>
      </c>
      <c r="F8" s="28">
        <v>0.66</v>
      </c>
    </row>
    <row r="9" spans="2:6" ht="20.25" customHeight="1" x14ac:dyDescent="0.25">
      <c r="B9" s="17" t="s">
        <v>14</v>
      </c>
      <c r="C9" s="6">
        <v>4400</v>
      </c>
      <c r="D9" s="36">
        <v>12.2</v>
      </c>
      <c r="E9" s="6">
        <v>2800</v>
      </c>
      <c r="F9" s="28">
        <v>0.68</v>
      </c>
    </row>
    <row r="10" spans="2:6" ht="20.25" customHeight="1" x14ac:dyDescent="0.25">
      <c r="B10" s="17" t="s">
        <v>15</v>
      </c>
      <c r="C10" s="6">
        <v>4400</v>
      </c>
      <c r="D10" s="36">
        <v>12.9</v>
      </c>
      <c r="E10" s="6">
        <v>2900</v>
      </c>
      <c r="F10" s="28">
        <v>0.64</v>
      </c>
    </row>
    <row r="11" spans="2:6" ht="20.25" customHeight="1" x14ac:dyDescent="0.25">
      <c r="B11" s="17" t="s">
        <v>16</v>
      </c>
      <c r="C11" s="6">
        <v>3900</v>
      </c>
      <c r="D11" s="36">
        <v>11.2</v>
      </c>
      <c r="E11" s="6">
        <v>2900</v>
      </c>
      <c r="F11" s="28">
        <v>0.61</v>
      </c>
    </row>
    <row r="12" spans="2:6" ht="20.25" customHeight="1" x14ac:dyDescent="0.25">
      <c r="B12" s="17" t="s">
        <v>17</v>
      </c>
      <c r="C12" s="6">
        <v>6900</v>
      </c>
      <c r="D12" s="36">
        <v>21.1</v>
      </c>
      <c r="E12" s="6">
        <v>3100</v>
      </c>
      <c r="F12" s="28">
        <v>0.59</v>
      </c>
    </row>
    <row r="13" spans="2:6" ht="21" customHeight="1" x14ac:dyDescent="0.25">
      <c r="B13" s="37" t="s">
        <v>86</v>
      </c>
      <c r="C13" s="9">
        <v>23400</v>
      </c>
      <c r="D13" s="38">
        <v>68.2</v>
      </c>
      <c r="E13" s="9">
        <v>2900</v>
      </c>
      <c r="F13" s="39">
        <v>0.63</v>
      </c>
    </row>
    <row r="19" spans="2:6" ht="18.75" x14ac:dyDescent="0.3">
      <c r="B19" s="1" t="s">
        <v>6</v>
      </c>
    </row>
    <row r="21" spans="2:6" ht="34.5" customHeight="1" x14ac:dyDescent="0.25">
      <c r="B21" s="16" t="s">
        <v>40</v>
      </c>
      <c r="C21" s="5" t="s">
        <v>84</v>
      </c>
      <c r="D21" s="5" t="s">
        <v>81</v>
      </c>
      <c r="E21" s="5" t="s">
        <v>82</v>
      </c>
      <c r="F21" s="5" t="s">
        <v>85</v>
      </c>
    </row>
    <row r="22" spans="2:6" ht="20.25" customHeight="1" x14ac:dyDescent="0.25">
      <c r="B22" s="17" t="s">
        <v>18</v>
      </c>
      <c r="C22" s="6">
        <v>5800</v>
      </c>
      <c r="D22" s="36">
        <v>18.3</v>
      </c>
      <c r="E22" s="6">
        <v>3200</v>
      </c>
      <c r="F22" s="28">
        <v>0.64</v>
      </c>
    </row>
    <row r="23" spans="2:6" ht="20.25" customHeight="1" x14ac:dyDescent="0.25">
      <c r="B23" s="17" t="s">
        <v>19</v>
      </c>
      <c r="C23" s="6">
        <v>2800</v>
      </c>
      <c r="D23" s="36">
        <v>9.4</v>
      </c>
      <c r="E23" s="6">
        <v>3300</v>
      </c>
      <c r="F23" s="28">
        <v>0.65</v>
      </c>
    </row>
    <row r="24" spans="2:6" ht="20.25" customHeight="1" x14ac:dyDescent="0.25">
      <c r="B24" s="17" t="s">
        <v>20</v>
      </c>
      <c r="C24" s="6">
        <v>5900</v>
      </c>
      <c r="D24" s="36">
        <v>18.7</v>
      </c>
      <c r="E24" s="6">
        <v>3200</v>
      </c>
      <c r="F24" s="28">
        <v>0.64</v>
      </c>
    </row>
    <row r="25" spans="2:6" ht="20.25" customHeight="1" x14ac:dyDescent="0.25">
      <c r="B25" s="17" t="s">
        <v>21</v>
      </c>
      <c r="C25" s="6">
        <v>6400</v>
      </c>
      <c r="D25" s="36">
        <v>19.899999999999999</v>
      </c>
      <c r="E25" s="6">
        <v>3100</v>
      </c>
      <c r="F25" s="28">
        <v>0.65</v>
      </c>
    </row>
    <row r="26" spans="2:6" ht="20.25" customHeight="1" x14ac:dyDescent="0.25">
      <c r="B26" s="17" t="s">
        <v>22</v>
      </c>
      <c r="C26" s="6">
        <v>6600</v>
      </c>
      <c r="D26" s="36">
        <v>21.8</v>
      </c>
      <c r="E26" s="6">
        <v>3300</v>
      </c>
      <c r="F26" s="28">
        <v>0.7</v>
      </c>
    </row>
    <row r="27" spans="2:6" ht="20.25" customHeight="1" x14ac:dyDescent="0.25">
      <c r="B27" s="17" t="s">
        <v>23</v>
      </c>
      <c r="C27" s="6">
        <v>3800</v>
      </c>
      <c r="D27" s="36">
        <v>11.9</v>
      </c>
      <c r="E27" s="6">
        <v>3100</v>
      </c>
      <c r="F27" s="28">
        <v>0.71</v>
      </c>
    </row>
    <row r="28" spans="2:6" ht="20.25" customHeight="1" x14ac:dyDescent="0.25">
      <c r="B28" s="17" t="s">
        <v>24</v>
      </c>
      <c r="C28" s="6">
        <v>2700</v>
      </c>
      <c r="D28" s="36">
        <v>8.3000000000000007</v>
      </c>
      <c r="E28" s="6">
        <v>3100</v>
      </c>
      <c r="F28" s="28">
        <v>0.63</v>
      </c>
    </row>
    <row r="29" spans="2:6" ht="20.25" customHeight="1" x14ac:dyDescent="0.25">
      <c r="B29" s="17" t="s">
        <v>25</v>
      </c>
      <c r="C29" s="6">
        <v>5300</v>
      </c>
      <c r="D29" s="36">
        <v>15.6</v>
      </c>
      <c r="E29" s="6">
        <v>2900</v>
      </c>
      <c r="F29" s="28">
        <v>0.65</v>
      </c>
    </row>
    <row r="30" spans="2:6" ht="20.25" customHeight="1" x14ac:dyDescent="0.25">
      <c r="B30" s="17" t="s">
        <v>26</v>
      </c>
      <c r="C30" s="6">
        <v>3400</v>
      </c>
      <c r="D30" s="36">
        <v>10.9</v>
      </c>
      <c r="E30" s="6">
        <v>3200</v>
      </c>
      <c r="F30" s="28">
        <v>0.61</v>
      </c>
    </row>
    <row r="31" spans="2:6" ht="21.75" customHeight="1" x14ac:dyDescent="0.25">
      <c r="B31" s="37" t="s">
        <v>86</v>
      </c>
      <c r="C31" s="9">
        <v>42700</v>
      </c>
      <c r="D31" s="38">
        <v>134.80000000000001</v>
      </c>
      <c r="E31" s="9">
        <v>3200</v>
      </c>
      <c r="F31" s="39">
        <v>0.65</v>
      </c>
    </row>
    <row r="34" spans="2:6" ht="18.75" x14ac:dyDescent="0.3">
      <c r="B34" s="1" t="s">
        <v>57</v>
      </c>
    </row>
    <row r="36" spans="2:6" ht="35.25" customHeight="1" x14ac:dyDescent="0.25">
      <c r="B36" s="16" t="s">
        <v>40</v>
      </c>
      <c r="C36" s="5" t="s">
        <v>84</v>
      </c>
      <c r="D36" s="5" t="s">
        <v>81</v>
      </c>
      <c r="E36" s="5" t="s">
        <v>82</v>
      </c>
      <c r="F36" s="5" t="s">
        <v>85</v>
      </c>
    </row>
    <row r="37" spans="2:6" ht="20.25" customHeight="1" x14ac:dyDescent="0.25">
      <c r="B37" s="17" t="s">
        <v>27</v>
      </c>
      <c r="C37" s="6">
        <v>4700</v>
      </c>
      <c r="D37" s="36">
        <v>14.3</v>
      </c>
      <c r="E37" s="6">
        <v>3000</v>
      </c>
      <c r="F37" s="28">
        <v>0.62</v>
      </c>
    </row>
    <row r="38" spans="2:6" ht="20.25" customHeight="1" x14ac:dyDescent="0.25">
      <c r="B38" s="17" t="s">
        <v>28</v>
      </c>
      <c r="C38" s="6">
        <v>5300</v>
      </c>
      <c r="D38" s="36">
        <v>15.4</v>
      </c>
      <c r="E38" s="6">
        <v>2900</v>
      </c>
      <c r="F38" s="28">
        <v>0.64</v>
      </c>
    </row>
    <row r="39" spans="2:6" ht="20.25" customHeight="1" x14ac:dyDescent="0.25">
      <c r="B39" s="17" t="s">
        <v>29</v>
      </c>
      <c r="C39" s="6">
        <v>4300</v>
      </c>
      <c r="D39" s="36">
        <v>14</v>
      </c>
      <c r="E39" s="6">
        <v>3200</v>
      </c>
      <c r="F39" s="28">
        <v>0.69</v>
      </c>
    </row>
    <row r="40" spans="2:6" ht="20.25" customHeight="1" x14ac:dyDescent="0.25">
      <c r="B40" s="17" t="s">
        <v>30</v>
      </c>
      <c r="C40" s="6">
        <v>3900</v>
      </c>
      <c r="D40" s="36">
        <v>11.2</v>
      </c>
      <c r="E40" s="6">
        <v>2800</v>
      </c>
      <c r="F40" s="28">
        <v>0.64</v>
      </c>
    </row>
    <row r="41" spans="2:6" ht="20.25" customHeight="1" x14ac:dyDescent="0.25">
      <c r="B41" s="17" t="s">
        <v>87</v>
      </c>
      <c r="C41" s="6">
        <v>4000</v>
      </c>
      <c r="D41" s="36">
        <v>11.3</v>
      </c>
      <c r="E41" s="6">
        <v>2800</v>
      </c>
      <c r="F41" s="28">
        <v>0.64</v>
      </c>
    </row>
    <row r="42" spans="2:6" ht="20.25" customHeight="1" x14ac:dyDescent="0.25">
      <c r="B42" s="17" t="s">
        <v>31</v>
      </c>
      <c r="C42" s="6">
        <v>4400</v>
      </c>
      <c r="D42" s="36">
        <v>14.1</v>
      </c>
      <c r="E42" s="6">
        <v>3200</v>
      </c>
      <c r="F42" s="28">
        <v>0.68</v>
      </c>
    </row>
    <row r="43" spans="2:6" ht="20.25" customHeight="1" x14ac:dyDescent="0.25">
      <c r="B43" s="17" t="s">
        <v>32</v>
      </c>
      <c r="C43" s="6">
        <v>6600</v>
      </c>
      <c r="D43" s="36">
        <v>20.399999999999999</v>
      </c>
      <c r="E43" s="6">
        <v>3100</v>
      </c>
      <c r="F43" s="28">
        <v>0.64</v>
      </c>
    </row>
    <row r="44" spans="2:6" ht="20.25" customHeight="1" x14ac:dyDescent="0.25">
      <c r="B44" s="17" t="s">
        <v>44</v>
      </c>
      <c r="C44" s="6">
        <v>11200</v>
      </c>
      <c r="D44" s="36">
        <v>35.4</v>
      </c>
      <c r="E44" s="6">
        <v>3200</v>
      </c>
      <c r="F44" s="28">
        <v>0.69</v>
      </c>
    </row>
    <row r="45" spans="2:6" ht="20.25" customHeight="1" x14ac:dyDescent="0.25">
      <c r="B45" s="17" t="s">
        <v>33</v>
      </c>
      <c r="C45" s="6">
        <v>4100</v>
      </c>
      <c r="D45" s="36">
        <v>13.3</v>
      </c>
      <c r="E45" s="6">
        <v>3200</v>
      </c>
      <c r="F45" s="28">
        <v>0.61</v>
      </c>
    </row>
    <row r="46" spans="2:6" ht="20.25" customHeight="1" x14ac:dyDescent="0.25">
      <c r="B46" s="17" t="s">
        <v>34</v>
      </c>
      <c r="C46" s="6">
        <v>5400</v>
      </c>
      <c r="D46" s="36">
        <v>16.7</v>
      </c>
      <c r="E46" s="6">
        <v>3100</v>
      </c>
      <c r="F46" s="28">
        <v>0.65</v>
      </c>
    </row>
    <row r="47" spans="2:6" ht="20.25" customHeight="1" x14ac:dyDescent="0.25">
      <c r="B47" s="17" t="s">
        <v>35</v>
      </c>
      <c r="C47" s="6">
        <v>5900</v>
      </c>
      <c r="D47" s="36">
        <v>16</v>
      </c>
      <c r="E47" s="6">
        <v>2700</v>
      </c>
      <c r="F47" s="28">
        <v>0.68</v>
      </c>
    </row>
    <row r="48" spans="2:6" ht="20.25" customHeight="1" x14ac:dyDescent="0.25">
      <c r="B48" s="17" t="s">
        <v>88</v>
      </c>
      <c r="C48" s="6">
        <v>4400</v>
      </c>
      <c r="D48" s="36">
        <v>13.9</v>
      </c>
      <c r="E48" s="6">
        <v>3100</v>
      </c>
      <c r="F48" s="28">
        <v>0.62</v>
      </c>
    </row>
    <row r="49" spans="2:6" ht="20.25" customHeight="1" x14ac:dyDescent="0.25">
      <c r="B49" s="17" t="s">
        <v>36</v>
      </c>
      <c r="C49" s="6">
        <v>4200</v>
      </c>
      <c r="D49" s="36">
        <v>12.6</v>
      </c>
      <c r="E49" s="6">
        <v>3000</v>
      </c>
      <c r="F49" s="28">
        <v>0.61</v>
      </c>
    </row>
    <row r="50" spans="2:6" ht="21.75" customHeight="1" x14ac:dyDescent="0.25">
      <c r="B50" s="37" t="s">
        <v>86</v>
      </c>
      <c r="C50" s="9">
        <v>68400</v>
      </c>
      <c r="D50" s="38">
        <v>208.6</v>
      </c>
      <c r="E50" s="9">
        <v>3000</v>
      </c>
      <c r="F50" s="39">
        <v>0.64</v>
      </c>
    </row>
    <row r="51" spans="2:6" ht="20.25" customHeight="1" x14ac:dyDescent="0.25">
      <c r="B51" s="18"/>
      <c r="C51" s="40"/>
      <c r="D51" s="41"/>
      <c r="E51" s="40"/>
      <c r="F51" s="34"/>
    </row>
    <row r="53" spans="2:6" ht="18.75" x14ac:dyDescent="0.3">
      <c r="B53" s="1" t="s">
        <v>8</v>
      </c>
    </row>
    <row r="55" spans="2:6" ht="30" x14ac:dyDescent="0.25">
      <c r="B55" s="16" t="s">
        <v>40</v>
      </c>
      <c r="C55" s="5" t="s">
        <v>84</v>
      </c>
      <c r="D55" s="5" t="s">
        <v>81</v>
      </c>
      <c r="E55" s="5" t="s">
        <v>82</v>
      </c>
      <c r="F55" s="5" t="s">
        <v>85</v>
      </c>
    </row>
    <row r="56" spans="2:6" ht="20.25" customHeight="1" x14ac:dyDescent="0.25">
      <c r="B56" s="17" t="s">
        <v>37</v>
      </c>
      <c r="C56" s="6">
        <v>7700</v>
      </c>
      <c r="D56" s="36">
        <v>25</v>
      </c>
      <c r="E56" s="6">
        <v>3300</v>
      </c>
      <c r="F56" s="28">
        <v>0.69</v>
      </c>
    </row>
    <row r="57" spans="2:6" ht="20.25" customHeight="1" x14ac:dyDescent="0.25">
      <c r="B57" s="17" t="s">
        <v>38</v>
      </c>
      <c r="C57" s="6">
        <v>4100</v>
      </c>
      <c r="D57" s="36">
        <v>13.2</v>
      </c>
      <c r="E57" s="6">
        <v>3200</v>
      </c>
      <c r="F57" s="28">
        <v>0.71</v>
      </c>
    </row>
    <row r="58" spans="2:6" ht="20.25" customHeight="1" x14ac:dyDescent="0.25">
      <c r="B58" s="17" t="s">
        <v>39</v>
      </c>
      <c r="C58" s="6">
        <v>3300</v>
      </c>
      <c r="D58" s="36">
        <v>10.4</v>
      </c>
      <c r="E58" s="6">
        <v>3100</v>
      </c>
      <c r="F58" s="28">
        <v>0.67</v>
      </c>
    </row>
    <row r="59" spans="2:6" ht="20.25" customHeight="1" x14ac:dyDescent="0.25">
      <c r="B59" s="17" t="s">
        <v>42</v>
      </c>
      <c r="C59" s="6">
        <v>6700</v>
      </c>
      <c r="D59" s="36">
        <v>19.600000000000001</v>
      </c>
      <c r="E59" s="6">
        <v>2900</v>
      </c>
      <c r="F59" s="28">
        <v>0.69</v>
      </c>
    </row>
    <row r="60" spans="2:6" ht="20.25" customHeight="1" x14ac:dyDescent="0.25">
      <c r="B60" s="17" t="s">
        <v>43</v>
      </c>
      <c r="C60" s="6">
        <v>8500</v>
      </c>
      <c r="D60" s="36">
        <v>28</v>
      </c>
      <c r="E60" s="6">
        <v>3300</v>
      </c>
      <c r="F60" s="28">
        <v>0.72</v>
      </c>
    </row>
    <row r="61" spans="2:6" ht="21" customHeight="1" x14ac:dyDescent="0.25">
      <c r="B61" s="37" t="s">
        <v>86</v>
      </c>
      <c r="C61" s="9">
        <v>30300</v>
      </c>
      <c r="D61" s="38">
        <v>96.2</v>
      </c>
      <c r="E61" s="9">
        <v>3200</v>
      </c>
      <c r="F61" s="39">
        <v>0.69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D896A-FA69-4810-8492-99335584AE81}">
  <dimension ref="B2:E22"/>
  <sheetViews>
    <sheetView showGridLines="0" workbookViewId="0"/>
  </sheetViews>
  <sheetFormatPr defaultRowHeight="15" x14ac:dyDescent="0.25"/>
  <cols>
    <col min="1" max="1" width="5.5703125" style="42" customWidth="1"/>
    <col min="2" max="5" width="13.42578125" style="42" customWidth="1"/>
    <col min="6" max="16384" width="9.140625" style="42"/>
  </cols>
  <sheetData>
    <row r="2" spans="2:5" ht="18.75" x14ac:dyDescent="0.3">
      <c r="B2" s="1" t="s">
        <v>92</v>
      </c>
    </row>
    <row r="3" spans="2:5" ht="15.75" x14ac:dyDescent="0.25">
      <c r="B3" s="33" t="s">
        <v>95</v>
      </c>
    </row>
    <row r="4" spans="2:5" x14ac:dyDescent="0.25">
      <c r="B4" s="47" t="s">
        <v>93</v>
      </c>
    </row>
    <row r="5" spans="2:5" x14ac:dyDescent="0.25">
      <c r="B5" s="47" t="s">
        <v>94</v>
      </c>
    </row>
    <row r="6" spans="2:5" ht="30" customHeight="1" x14ac:dyDescent="0.25"/>
    <row r="7" spans="2:5" ht="36" customHeight="1" x14ac:dyDescent="0.25">
      <c r="B7" s="21" t="s">
        <v>89</v>
      </c>
      <c r="C7" s="5" t="s">
        <v>90</v>
      </c>
      <c r="D7" s="5" t="s">
        <v>9</v>
      </c>
      <c r="E7" s="5" t="s">
        <v>91</v>
      </c>
    </row>
    <row r="8" spans="2:5" ht="20.25" customHeight="1" x14ac:dyDescent="0.25">
      <c r="B8" s="44">
        <v>43831</v>
      </c>
      <c r="C8" s="45">
        <v>68495</v>
      </c>
      <c r="D8" s="46">
        <v>2.7000000000000003E-2</v>
      </c>
      <c r="E8" s="46">
        <v>2.9000000000000001E-2</v>
      </c>
    </row>
    <row r="9" spans="2:5" ht="20.25" customHeight="1" x14ac:dyDescent="0.25">
      <c r="B9" s="44">
        <v>43862</v>
      </c>
      <c r="C9" s="45">
        <v>70980</v>
      </c>
      <c r="D9" s="46">
        <v>2.7999999999999997E-2</v>
      </c>
      <c r="E9" s="46">
        <v>0.03</v>
      </c>
    </row>
    <row r="10" spans="2:5" ht="20.25" customHeight="1" x14ac:dyDescent="0.25">
      <c r="B10" s="44">
        <v>43891</v>
      </c>
      <c r="C10" s="45">
        <v>71750</v>
      </c>
      <c r="D10" s="46">
        <v>2.7999999999999997E-2</v>
      </c>
      <c r="E10" s="46">
        <v>0.03</v>
      </c>
    </row>
    <row r="11" spans="2:5" ht="20.25" customHeight="1" x14ac:dyDescent="0.25">
      <c r="B11" s="44">
        <v>43922</v>
      </c>
      <c r="C11" s="45">
        <v>125810</v>
      </c>
      <c r="D11" s="46">
        <v>4.9000000000000002E-2</v>
      </c>
      <c r="E11" s="46">
        <v>5.0999999999999997E-2</v>
      </c>
    </row>
    <row r="12" spans="2:5" ht="20.25" customHeight="1" x14ac:dyDescent="0.25">
      <c r="B12" s="44">
        <v>43952</v>
      </c>
      <c r="C12" s="45">
        <v>164125</v>
      </c>
      <c r="D12" s="46">
        <v>6.4000000000000001E-2</v>
      </c>
      <c r="E12" s="46">
        <v>6.4000000000000001E-2</v>
      </c>
    </row>
    <row r="13" spans="2:5" ht="20.25" customHeight="1" x14ac:dyDescent="0.25">
      <c r="B13" s="44">
        <v>43983</v>
      </c>
      <c r="C13" s="45">
        <v>153900</v>
      </c>
      <c r="D13" s="46">
        <v>0.06</v>
      </c>
      <c r="E13" s="46">
        <v>6.2E-2</v>
      </c>
    </row>
    <row r="14" spans="2:5" ht="20.25" customHeight="1" x14ac:dyDescent="0.25">
      <c r="B14" s="44">
        <v>44013</v>
      </c>
      <c r="C14" s="45">
        <v>157805</v>
      </c>
      <c r="D14" s="46">
        <v>6.0999999999999999E-2</v>
      </c>
      <c r="E14" s="46">
        <v>6.3E-2</v>
      </c>
    </row>
    <row r="15" spans="2:5" ht="20.25" customHeight="1" x14ac:dyDescent="0.25">
      <c r="B15" s="44">
        <v>44044</v>
      </c>
      <c r="C15" s="45">
        <v>161830</v>
      </c>
      <c r="D15" s="46">
        <v>6.3E-2</v>
      </c>
      <c r="E15" s="46">
        <v>6.4000000000000001E-2</v>
      </c>
    </row>
    <row r="16" spans="2:5" ht="20.25" customHeight="1" x14ac:dyDescent="0.25">
      <c r="B16" s="44">
        <v>44075</v>
      </c>
      <c r="C16" s="45">
        <v>159295</v>
      </c>
      <c r="D16" s="46">
        <v>6.2E-2</v>
      </c>
      <c r="E16" s="46">
        <v>6.4000000000000001E-2</v>
      </c>
    </row>
    <row r="17" spans="2:5" ht="20.25" customHeight="1" x14ac:dyDescent="0.25">
      <c r="B17" s="44">
        <v>44105</v>
      </c>
      <c r="C17" s="45">
        <v>151765</v>
      </c>
      <c r="D17" s="46">
        <v>5.9000000000000004E-2</v>
      </c>
      <c r="E17" s="46">
        <v>6.0999999999999999E-2</v>
      </c>
    </row>
    <row r="18" spans="2:5" ht="20.25" customHeight="1" x14ac:dyDescent="0.25">
      <c r="B18" s="44">
        <v>44136</v>
      </c>
      <c r="C18" s="45">
        <v>154085</v>
      </c>
      <c r="D18" s="46">
        <v>0.06</v>
      </c>
      <c r="E18" s="46">
        <v>6.2E-2</v>
      </c>
    </row>
    <row r="19" spans="2:5" ht="20.25" customHeight="1" x14ac:dyDescent="0.25">
      <c r="B19" s="44">
        <v>44166</v>
      </c>
      <c r="C19" s="45">
        <v>154265</v>
      </c>
      <c r="D19" s="46">
        <v>0.06</v>
      </c>
      <c r="E19" s="46">
        <v>6.2E-2</v>
      </c>
    </row>
    <row r="20" spans="2:5" ht="20.25" customHeight="1" x14ac:dyDescent="0.25">
      <c r="B20" s="44">
        <v>44197</v>
      </c>
      <c r="C20" s="45">
        <v>150685</v>
      </c>
      <c r="D20" s="46">
        <v>5.9000000000000004E-2</v>
      </c>
      <c r="E20" s="46">
        <v>6.0999999999999999E-2</v>
      </c>
    </row>
    <row r="21" spans="2:5" ht="20.25" customHeight="1" x14ac:dyDescent="0.25">
      <c r="B21" s="44">
        <v>44228</v>
      </c>
      <c r="C21" s="45">
        <v>159385</v>
      </c>
      <c r="D21" s="46">
        <v>6.2E-2</v>
      </c>
      <c r="E21" s="46">
        <v>6.5000000000000002E-2</v>
      </c>
    </row>
    <row r="22" spans="2:5" x14ac:dyDescent="0.25">
      <c r="B22" s="4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34A7656483B74FB66C73ECEA17E281" ma:contentTypeVersion="13" ma:contentTypeDescription="Create a new document." ma:contentTypeScope="" ma:versionID="5af33d1625b1c5d56ee430dd08be06dd">
  <xsd:schema xmlns:xsd="http://www.w3.org/2001/XMLSchema" xmlns:xs="http://www.w3.org/2001/XMLSchema" xmlns:p="http://schemas.microsoft.com/office/2006/metadata/properties" xmlns:ns2="a9f12287-5f74-4593-92c9-e973669b9a71" xmlns:ns3="6140e513-9c0e-4e73-9b29-9e780522eb94" targetNamespace="http://schemas.microsoft.com/office/2006/metadata/properties" ma:root="true" ma:fieldsID="7da424cf552e56abf560e00bc164e3bd" ns2:_="" ns3:_="">
    <xsd:import namespace="a9f12287-5f74-4593-92c9-e973669b9a71"/>
    <xsd:import namespace="6140e513-9c0e-4e73-9b29-9e780522eb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f12287-5f74-4593-92c9-e973669b9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0e513-9c0e-4e73-9b29-9e780522eb9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9f12287-5f74-4593-92c9-e973669b9a71" xsi:nil="true"/>
    <SharedWithUsers xmlns="6140e513-9c0e-4e73-9b29-9e780522eb94">
      <UserInfo>
        <DisplayName>Helen Russell - Strategy &amp; Intelligence Manager - SELEP</DisplayName>
        <AccountId>17</AccountId>
        <AccountType/>
      </UserInfo>
      <UserInfo>
        <DisplayName>Sharon Spicer - Strategy and Intelligence Manager</DisplayName>
        <AccountId>24</AccountId>
        <AccountType/>
      </UserInfo>
      <UserInfo>
        <DisplayName>Eleanor Clow - SELEP Communications Officer</DisplayName>
        <AccountId>21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3B4A6E2-9F64-4FCA-8C29-47B746EEAF5A}"/>
</file>

<file path=customXml/itemProps2.xml><?xml version="1.0" encoding="utf-8"?>
<ds:datastoreItem xmlns:ds="http://schemas.openxmlformats.org/officeDocument/2006/customXml" ds:itemID="{BE4E2769-604B-46C1-A93F-B029612F2796}"/>
</file>

<file path=customXml/itemProps3.xml><?xml version="1.0" encoding="utf-8"?>
<ds:datastoreItem xmlns:ds="http://schemas.openxmlformats.org/officeDocument/2006/customXml" ds:itemID="{8AD155FA-5674-4385-B8DB-B1D73504C2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Index</vt:lpstr>
      <vt:lpstr>CJRS L</vt:lpstr>
      <vt:lpstr>CJRS FA</vt:lpstr>
      <vt:lpstr>CJRS LA</vt:lpstr>
      <vt:lpstr>CJRS S</vt:lpstr>
      <vt:lpstr>SEIS L</vt:lpstr>
      <vt:lpstr>SEIS FA</vt:lpstr>
      <vt:lpstr>SEIS LA</vt:lpstr>
      <vt:lpstr>CC L</vt:lpstr>
      <vt:lpstr>CC FA</vt:lpstr>
      <vt:lpstr>CC LA</vt:lpstr>
      <vt:lpstr>Grants L</vt:lpstr>
      <vt:lpstr>Grants FA</vt:lpstr>
      <vt:lpstr>Grants LA</vt:lpstr>
      <vt:lpstr>Loans L</vt:lpstr>
      <vt:lpstr>Loans FA</vt:lpstr>
      <vt:lpstr>Loans WPC</vt:lpstr>
      <vt:lpstr>GH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Fitzgerald -  Economic Data Analyst</dc:creator>
  <cp:lastModifiedBy>Richard Fitzgerald -  Economic Data Analyst</cp:lastModifiedBy>
  <dcterms:created xsi:type="dcterms:W3CDTF">2021-04-08T10:23:47Z</dcterms:created>
  <dcterms:modified xsi:type="dcterms:W3CDTF">2021-04-14T15:59:49Z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2021-04-08T11:41:57Z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64f99f35-1822-4d93-8da3-000028fd67b4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0x010100BB34A7656483B74FB66C73ECEA17E281</vt:lpwstr>
  </property>
</Properties>
</file>